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8"/>
  <workbookPr/>
  <mc:AlternateContent xmlns:mc="http://schemas.openxmlformats.org/markup-compatibility/2006">
    <mc:Choice Requires="x15">
      <x15ac:absPath xmlns:x15ac="http://schemas.microsoft.com/office/spreadsheetml/2010/11/ac" url="D:\Google Drive\NOVAES\AGÊNCIA DAS BACIAS PCJ\COORDENAÇÃO DE PROJETOS\PLANO SEGURANÇA DA ÁGUA\"/>
    </mc:Choice>
  </mc:AlternateContent>
  <xr:revisionPtr revIDLastSave="49" documentId="13_ncr:1_{CF6A8B32-115C-48E7-93E8-A71DA1B54BB0}" xr6:coauthVersionLast="47" xr6:coauthVersionMax="47" xr10:uidLastSave="{5015D7C6-781E-4247-A0BC-9CDFDEF59066}"/>
  <bookViews>
    <workbookView xWindow="-120" yWindow="-120" windowWidth="20730" windowHeight="11310" tabRatio="598" xr2:uid="{00000000-000D-0000-FFFF-FFFF00000000}"/>
  </bookViews>
  <sheets>
    <sheet name="PO" sheetId="1" r:id="rId1"/>
    <sheet name="CFF " sheetId="6" r:id="rId2"/>
    <sheet name="CFF" sheetId="5" state="hidden" r:id="rId3"/>
  </sheets>
  <definedNames>
    <definedName name="_xlnm.Print_Area" localSheetId="0">PO!$B$2:$I$71</definedName>
    <definedName name="_xlnm.Print_Titles" localSheetId="0">PO!$2:$7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" i="6" l="1"/>
  <c r="V16" i="6" s="1"/>
  <c r="T14" i="6"/>
  <c r="V14" i="6" s="1"/>
  <c r="I61" i="1"/>
  <c r="I60" i="1"/>
  <c r="I59" i="1"/>
  <c r="I58" i="1"/>
  <c r="I57" i="1"/>
  <c r="I64" i="1"/>
  <c r="I65" i="1"/>
  <c r="I55" i="1"/>
  <c r="I54" i="1"/>
  <c r="I53" i="1"/>
  <c r="I52" i="1"/>
  <c r="I51" i="1"/>
  <c r="I62" i="1" s="1"/>
  <c r="P14" i="6" s="1"/>
  <c r="I47" i="1"/>
  <c r="I46" i="1"/>
  <c r="I45" i="1"/>
  <c r="I44" i="1"/>
  <c r="I43" i="1"/>
  <c r="I41" i="1"/>
  <c r="I40" i="1"/>
  <c r="I39" i="1"/>
  <c r="I38" i="1"/>
  <c r="I37" i="1"/>
  <c r="I35" i="1"/>
  <c r="I34" i="1"/>
  <c r="I33" i="1"/>
  <c r="I32" i="1"/>
  <c r="I31" i="1"/>
  <c r="I48" i="1" s="1"/>
  <c r="P12" i="6" s="1"/>
  <c r="I21" i="1"/>
  <c r="I20" i="1"/>
  <c r="I19" i="1"/>
  <c r="I18" i="1"/>
  <c r="I17" i="1"/>
  <c r="I13" i="1"/>
  <c r="I12" i="1"/>
  <c r="I11" i="1"/>
  <c r="I27" i="1" l="1"/>
  <c r="I26" i="1"/>
  <c r="I25" i="1" l="1"/>
  <c r="I24" i="1"/>
  <c r="I23" i="1"/>
  <c r="I28" i="1" s="1"/>
  <c r="P10" i="6" s="1"/>
  <c r="L18" i="5" l="1"/>
  <c r="T12" i="6"/>
  <c r="T10" i="6"/>
  <c r="V10" i="6" s="1"/>
  <c r="T8" i="6"/>
  <c r="I10" i="1"/>
  <c r="I9" i="1"/>
  <c r="I14" i="1" l="1"/>
  <c r="P8" i="6" s="1"/>
  <c r="T18" i="6"/>
  <c r="V12" i="6"/>
  <c r="I67" i="1"/>
  <c r="V8" i="6"/>
  <c r="H10" i="5"/>
  <c r="K16" i="5"/>
  <c r="J14" i="5"/>
  <c r="D8" i="5"/>
  <c r="I12" i="5"/>
  <c r="I66" i="1" l="1"/>
  <c r="I68" i="1"/>
  <c r="I69" i="1" l="1"/>
  <c r="P16" i="6" s="1"/>
  <c r="I70" i="1"/>
  <c r="P18" i="6" l="1"/>
  <c r="R18" i="6"/>
  <c r="R12" i="6"/>
  <c r="R8" i="6"/>
  <c r="R10" i="6"/>
  <c r="R14" i="6" l="1"/>
  <c r="R16" i="6"/>
</calcChain>
</file>

<file path=xl/sharedStrings.xml><?xml version="1.0" encoding="utf-8"?>
<sst xmlns="http://schemas.openxmlformats.org/spreadsheetml/2006/main" count="304" uniqueCount="119">
  <si>
    <t>LOGO PREFEITURA / AUTARQUIA</t>
  </si>
  <si>
    <t xml:space="preserve">
PLANILHA DE ORÇAMENTO</t>
  </si>
  <si>
    <t>TOMADOR:</t>
  </si>
  <si>
    <t>PREFEITURA / AUTARQUIA</t>
  </si>
  <si>
    <t>EMPREENDIMENTO:</t>
  </si>
  <si>
    <t xml:space="preserve">CONTRATAÇÃO DE EMPRESA DE ENGENHARIA PARA ELABORAÇÃO DE PLANO MUNICIPAL DE SEGURANÇA DA ÁGUA DO SISTEMA DE ABASTECIMENTO DE ÁGUA DE XXXX (inserir nome do município) </t>
  </si>
  <si>
    <t>Nº</t>
  </si>
  <si>
    <t>ITEM</t>
  </si>
  <si>
    <t>BANCO DE PREÇOS</t>
  </si>
  <si>
    <t>CÓDIGO</t>
  </si>
  <si>
    <t>UNIDADE</t>
  </si>
  <si>
    <t>QUANT.</t>
  </si>
  <si>
    <t>VALORES</t>
  </si>
  <si>
    <t>UNITÁRIO</t>
  </si>
  <si>
    <t>TOTAL</t>
  </si>
  <si>
    <t>PRODUTO 01 - Levantamento de dados e legislação vigente</t>
  </si>
  <si>
    <t>1.1</t>
  </si>
  <si>
    <t>Profissional de Nível Superior - Engenheiro Civil, Sanitarista ou Ambiental (Coordenador)</t>
  </si>
  <si>
    <t>MPO/FEHIDRO</t>
  </si>
  <si>
    <t>Item 6</t>
  </si>
  <si>
    <t>horas</t>
  </si>
  <si>
    <t>1.2</t>
  </si>
  <si>
    <t>Profissional de Nível Superior - Engenheiro Civil</t>
  </si>
  <si>
    <t>Item 5</t>
  </si>
  <si>
    <t>1.3</t>
  </si>
  <si>
    <t>Profissional de Nível Superior - Engenheiro Sanitarista ou Ambiental</t>
  </si>
  <si>
    <t>1.4</t>
  </si>
  <si>
    <t>Profissional de Nível Superior - Advogado</t>
  </si>
  <si>
    <t>1.5</t>
  </si>
  <si>
    <t>Profissional de Nível Médio - Apoio de Campo</t>
  </si>
  <si>
    <t>item 4</t>
  </si>
  <si>
    <t>Sub-Total 1</t>
  </si>
  <si>
    <t>PRODUTO 02 - Elaboração do fluxo do processo e Avaliação do sistema de abastecimento de água (Diagnóstico)</t>
  </si>
  <si>
    <t>2.1</t>
  </si>
  <si>
    <t>Elaboração do fluxo do processo</t>
  </si>
  <si>
    <t>2.1.1</t>
  </si>
  <si>
    <t>2.1.2</t>
  </si>
  <si>
    <t>2.1.3</t>
  </si>
  <si>
    <t>2.1.4</t>
  </si>
  <si>
    <t>Profissional de Nível Médio - Cadista</t>
  </si>
  <si>
    <t>2.1.5</t>
  </si>
  <si>
    <t>2.2</t>
  </si>
  <si>
    <t>Avaliação do sistema de abastecimento de água</t>
  </si>
  <si>
    <t>2.2.1</t>
  </si>
  <si>
    <t>2.2.2</t>
  </si>
  <si>
    <t>2.2.3</t>
  </si>
  <si>
    <t>2.2.4</t>
  </si>
  <si>
    <t>Profissional de Nível Superior - Químico</t>
  </si>
  <si>
    <t>2.2.5</t>
  </si>
  <si>
    <t>Sub-Total 2</t>
  </si>
  <si>
    <t>PRODUTO 03 - Definição dos procedimentos de monitoramento e controle, desenvolvimento dos planos e programas para implantação das medidas de controle (Prognóstico)</t>
  </si>
  <si>
    <t>3.1</t>
  </si>
  <si>
    <t>Estabelecimento dos limites de referência</t>
  </si>
  <si>
    <t>3.1.1</t>
  </si>
  <si>
    <t>3.1.2</t>
  </si>
  <si>
    <t>3.1.3</t>
  </si>
  <si>
    <t>3.1.4</t>
  </si>
  <si>
    <t>3.1.5</t>
  </si>
  <si>
    <t>3.2</t>
  </si>
  <si>
    <t>Definição dos procedimentos de monitoramento e controle</t>
  </si>
  <si>
    <t>3.2.1</t>
  </si>
  <si>
    <t>3.2.2</t>
  </si>
  <si>
    <t>3.2.3</t>
  </si>
  <si>
    <t>3.2.4</t>
  </si>
  <si>
    <t>3.2.5</t>
  </si>
  <si>
    <t>3.3</t>
  </si>
  <si>
    <t>3.3.1</t>
  </si>
  <si>
    <t>3.3.2</t>
  </si>
  <si>
    <t>3.3.3</t>
  </si>
  <si>
    <t>3.3.4</t>
  </si>
  <si>
    <t>3.3.5</t>
  </si>
  <si>
    <t>Sub-Total 3</t>
  </si>
  <si>
    <t>PRODUTO 04 -  Planos de emergência e  de ação para gestão do PMSA</t>
  </si>
  <si>
    <t>4.1</t>
  </si>
  <si>
    <t>Plano de Emergência</t>
  </si>
  <si>
    <t>4.1.1</t>
  </si>
  <si>
    <t>4.1.2</t>
  </si>
  <si>
    <t>4.1.3</t>
  </si>
  <si>
    <t>4.1.4</t>
  </si>
  <si>
    <t>4.1.5</t>
  </si>
  <si>
    <t>4.2</t>
  </si>
  <si>
    <t>Plano de ação para gestão do PMSA</t>
  </si>
  <si>
    <t>4.2.1</t>
  </si>
  <si>
    <t>4.2.2</t>
  </si>
  <si>
    <t>4.2.3</t>
  </si>
  <si>
    <t>4.2.4</t>
  </si>
  <si>
    <t>4.2.5</t>
  </si>
  <si>
    <t>Sub-Total 4</t>
  </si>
  <si>
    <t>PRODUTO 05 - Relatório final consolidado</t>
  </si>
  <si>
    <t>5.1</t>
  </si>
  <si>
    <t>5.2</t>
  </si>
  <si>
    <t>5.3</t>
  </si>
  <si>
    <t>5.4</t>
  </si>
  <si>
    <t>5.5</t>
  </si>
  <si>
    <t>Sub-Total 5</t>
  </si>
  <si>
    <t>TOTAIS</t>
  </si>
  <si>
    <r>
      <t xml:space="preserve">OBS: A </t>
    </r>
    <r>
      <rPr>
        <b/>
        <sz val="11"/>
        <color indexed="56"/>
        <rFont val="Arial"/>
        <family val="2"/>
      </rPr>
      <t xml:space="preserve">data base </t>
    </r>
    <r>
      <rPr>
        <sz val="11"/>
        <color indexed="56"/>
        <rFont val="Arial"/>
        <family val="2"/>
      </rPr>
      <t>para os itens com código  MPO/FEHIDRO é 06</t>
    </r>
    <r>
      <rPr>
        <b/>
        <sz val="11"/>
        <color indexed="56"/>
        <rFont val="Arial"/>
        <family val="2"/>
      </rPr>
      <t>/2022.</t>
    </r>
  </si>
  <si>
    <t>CRONOGRAMA FÍSICO FINANCEIRO</t>
  </si>
  <si>
    <t xml:space="preserve">Nº </t>
  </si>
  <si>
    <t>A Realizar em (x) Mes(es)    (   ) Bimestre(s)    (   ) Trimestre(s)    (   ) Quadrimestre(s)    (   ) Semestre(s)</t>
  </si>
  <si>
    <t>Produto 1</t>
  </si>
  <si>
    <t>1T</t>
  </si>
  <si>
    <t>Produto 2</t>
  </si>
  <si>
    <t>2T</t>
  </si>
  <si>
    <t>Produto 3</t>
  </si>
  <si>
    <t>3T</t>
  </si>
  <si>
    <t>Produto 4</t>
  </si>
  <si>
    <t>Produto 5</t>
  </si>
  <si>
    <t>Total</t>
  </si>
  <si>
    <t>Legenda:</t>
  </si>
  <si>
    <t>Entrega dos produtos físicos</t>
  </si>
  <si>
    <t>FUNDAÇÃO AGÊNCIA DAS BACIAS PCJ</t>
  </si>
  <si>
    <t>ELABORAÇÃO DE PROJETO EXECUTIVO DO BARRAMENTO DO RIBEIRÃO CAMPESTRE NO MUNICIPIO DE CAMANDUCAIA – MG.</t>
  </si>
  <si>
    <t xml:space="preserve">A Realizar em (x) Mes(es)    (   ) Bimestre(s)    (   ) Trimestre(s)  </t>
  </si>
  <si>
    <t>Produto 1 - Plano de Trabalho</t>
  </si>
  <si>
    <t>Produto 2 -Serviços de Campo</t>
  </si>
  <si>
    <t>Produto 3 - Revisão do Estudo de Viabilidade e Projeto Hidráulico</t>
  </si>
  <si>
    <t>Produto 4  - Elaboração do Projeto Geotécnico e Estrutural, Projetos Complementares, Orçamentos e Cronogrma Físico-Financeiro</t>
  </si>
  <si>
    <t>Produto 5  -Licenciamento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</si>
</sst>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Cr$&quot;* #,##0.00_);_(&quot;Cr$&quot;* \(#,##0.00\);_(&quot;Cr$&quot;* &quot;-&quot;??_);_(@_)"/>
    <numFmt numFmtId="166" formatCode="&quot;R$&quot;\ #,##0.00"/>
    <numFmt numFmtId="167" formatCode="&quot;R$&quot;#,##0.00"/>
    <numFmt numFmtId="168" formatCode="_-[$R$-416]\ * #,##0.00_-;\-[$R$-416]\ * #,##0.00_-;_-[$R$-416]\ * &quot;-&quot;??_-;_-@_-"/>
    <numFmt numFmtId="169" formatCode="0.000%"/>
  </numFmts>
  <fonts count="1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color indexed="56"/>
      <name val="Arial"/>
      <family val="2"/>
    </font>
    <font>
      <b/>
      <sz val="11"/>
      <color indexed="56"/>
      <name val="Arial"/>
      <family val="2"/>
    </font>
    <font>
      <b/>
      <sz val="11"/>
      <name val="Arial"/>
      <family val="2"/>
    </font>
    <font>
      <sz val="11"/>
      <color indexed="56"/>
      <name val="Arial"/>
      <family val="2"/>
    </font>
    <font>
      <sz val="8"/>
      <name val="Arial"/>
      <family val="2"/>
    </font>
    <font>
      <b/>
      <sz val="8"/>
      <color indexed="56"/>
      <name val="Arial"/>
      <family val="2"/>
    </font>
    <font>
      <sz val="8"/>
      <color indexed="10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F4E78"/>
        <bgColor indexed="64"/>
      </patternFill>
    </fill>
  </fills>
  <borders count="132">
    <border>
      <left/>
      <right/>
      <top/>
      <bottom/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3"/>
      </left>
      <right style="medium">
        <color indexed="56"/>
      </right>
      <top style="medium">
        <color theme="3"/>
      </top>
      <bottom/>
      <diagonal/>
    </border>
    <border>
      <left style="medium">
        <color theme="3"/>
      </left>
      <right style="medium">
        <color indexed="56"/>
      </right>
      <top/>
      <bottom style="medium">
        <color indexed="56"/>
      </bottom>
      <diagonal/>
    </border>
    <border>
      <left style="medium">
        <color indexed="56"/>
      </left>
      <right style="medium">
        <color theme="3"/>
      </right>
      <top style="medium">
        <color indexed="56"/>
      </top>
      <bottom style="medium">
        <color indexed="56"/>
      </bottom>
      <diagonal/>
    </border>
    <border>
      <left style="medium">
        <color theme="3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 style="medium">
        <color theme="3"/>
      </right>
      <top style="medium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theme="3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theme="3"/>
      </top>
      <bottom style="thin">
        <color indexed="56"/>
      </bottom>
      <diagonal/>
    </border>
    <border>
      <left style="thin">
        <color indexed="56"/>
      </left>
      <right style="medium">
        <color theme="3"/>
      </right>
      <top style="medium">
        <color theme="3"/>
      </top>
      <bottom style="thin">
        <color indexed="56"/>
      </bottom>
      <diagonal/>
    </border>
    <border>
      <left style="thin">
        <color indexed="56"/>
      </left>
      <right style="medium">
        <color theme="3"/>
      </right>
      <top style="thin">
        <color indexed="56"/>
      </top>
      <bottom style="medium">
        <color indexed="56"/>
      </bottom>
      <diagonal/>
    </border>
    <border>
      <left/>
      <right/>
      <top style="thin">
        <color indexed="56"/>
      </top>
      <bottom style="medium">
        <color indexed="56"/>
      </bottom>
      <diagonal/>
    </border>
    <border>
      <left style="medium">
        <color indexed="56"/>
      </left>
      <right/>
      <top style="thin">
        <color indexed="56"/>
      </top>
      <bottom style="medium">
        <color indexed="56"/>
      </bottom>
      <diagonal/>
    </border>
    <border>
      <left/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theme="3"/>
      </left>
      <right style="medium">
        <color indexed="56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indexed="56"/>
      </right>
      <top style="medium">
        <color theme="4" tint="-0.499984740745262"/>
      </top>
      <bottom style="medium">
        <color theme="3"/>
      </bottom>
      <diagonal/>
    </border>
    <border>
      <left style="medium">
        <color indexed="56"/>
      </left>
      <right style="medium">
        <color indexed="56"/>
      </right>
      <top style="medium">
        <color theme="4" tint="-0.499984740745262"/>
      </top>
      <bottom style="medium">
        <color theme="3"/>
      </bottom>
      <diagonal/>
    </border>
    <border>
      <left style="medium">
        <color indexed="56"/>
      </left>
      <right style="medium">
        <color theme="3"/>
      </right>
      <top style="medium">
        <color theme="4" tint="-0.499984740745262"/>
      </top>
      <bottom style="medium">
        <color theme="3"/>
      </bottom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medium">
        <color indexed="56"/>
      </left>
      <right style="thin">
        <color theme="3"/>
      </right>
      <top style="medium">
        <color theme="4" tint="-0.499984740745262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4" tint="-0.499984740745262"/>
      </top>
      <bottom style="thin">
        <color theme="3"/>
      </bottom>
      <diagonal/>
    </border>
    <border>
      <left style="thin">
        <color theme="3"/>
      </left>
      <right style="medium">
        <color theme="4" tint="-0.499984740745262"/>
      </right>
      <top style="medium">
        <color theme="4" tint="-0.499984740745262"/>
      </top>
      <bottom style="thin">
        <color theme="3"/>
      </bottom>
      <diagonal/>
    </border>
    <border>
      <left style="medium">
        <color indexed="56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4" tint="-0.499984740745262"/>
      </right>
      <top style="thin">
        <color theme="3"/>
      </top>
      <bottom style="thin">
        <color theme="3"/>
      </bottom>
      <diagonal/>
    </border>
    <border>
      <left style="medium">
        <color indexed="56"/>
      </left>
      <right style="thin">
        <color theme="3"/>
      </right>
      <top style="thin">
        <color theme="3"/>
      </top>
      <bottom style="medium">
        <color theme="4" tint="-0.499984740745262"/>
      </bottom>
      <diagonal/>
    </border>
    <border>
      <left style="thin">
        <color indexed="56"/>
      </left>
      <right style="thin">
        <color indexed="56"/>
      </right>
      <top/>
      <bottom/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thin">
        <color theme="3"/>
      </left>
      <right/>
      <top style="thin">
        <color theme="3"/>
      </top>
      <bottom style="medium">
        <color theme="4" tint="-0.499984740745262"/>
      </bottom>
      <diagonal/>
    </border>
    <border>
      <left/>
      <right/>
      <top style="thin">
        <color theme="3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thin">
        <color theme="3"/>
      </top>
      <bottom style="medium">
        <color theme="4" tint="-0.499984740745262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/>
      <diagonal/>
    </border>
    <border>
      <left style="thin">
        <color indexed="56"/>
      </left>
      <right style="thin">
        <color indexed="56"/>
      </right>
      <top style="medium">
        <color indexed="56"/>
      </top>
      <bottom/>
      <diagonal/>
    </border>
    <border>
      <left style="medium">
        <color indexed="56"/>
      </left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 style="thin">
        <color indexed="56"/>
      </right>
      <top/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medium">
        <color indexed="56"/>
      </bottom>
      <diagonal/>
    </border>
    <border>
      <left style="medium">
        <color indexed="56"/>
      </left>
      <right style="medium">
        <color indexed="56"/>
      </right>
      <top/>
      <bottom style="medium">
        <color indexed="56"/>
      </bottom>
      <diagonal/>
    </border>
    <border>
      <left/>
      <right/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/>
      <bottom/>
      <diagonal/>
    </border>
    <border>
      <left/>
      <right style="thin">
        <color indexed="56"/>
      </right>
      <top style="medium">
        <color indexed="56"/>
      </top>
      <bottom/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medium">
        <color indexed="56"/>
      </bottom>
      <diagonal/>
    </border>
    <border>
      <left style="thin">
        <color indexed="56"/>
      </left>
      <right style="medium">
        <color theme="3"/>
      </right>
      <top/>
      <bottom style="thin">
        <color indexed="64"/>
      </bottom>
      <diagonal/>
    </border>
    <border>
      <left/>
      <right style="medium">
        <color indexed="56"/>
      </right>
      <top style="medium">
        <color indexed="56"/>
      </top>
      <bottom/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56"/>
      </bottom>
      <diagonal/>
    </border>
    <border>
      <left style="thin">
        <color indexed="56"/>
      </left>
      <right/>
      <top/>
      <bottom style="medium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/>
      <bottom style="medium">
        <color indexed="56"/>
      </bottom>
      <diagonal/>
    </border>
    <border>
      <left/>
      <right style="medium">
        <color indexed="56"/>
      </right>
      <top/>
      <bottom/>
      <diagonal/>
    </border>
    <border>
      <left/>
      <right/>
      <top style="medium">
        <color indexed="56"/>
      </top>
      <bottom/>
      <diagonal/>
    </border>
    <border>
      <left style="medium">
        <color rgb="FF002060"/>
      </left>
      <right style="medium">
        <color indexed="56"/>
      </right>
      <top/>
      <bottom style="medium">
        <color indexed="56"/>
      </bottom>
      <diagonal/>
    </border>
    <border>
      <left style="medium">
        <color rgb="FF002060"/>
      </left>
      <right style="medium">
        <color indexed="56"/>
      </right>
      <top style="medium">
        <color indexed="56"/>
      </top>
      <bottom/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 style="medium">
        <color indexed="56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indexed="56"/>
      </top>
      <bottom style="medium">
        <color rgb="FF002060"/>
      </bottom>
      <diagonal/>
    </border>
    <border>
      <left style="medium">
        <color indexed="56"/>
      </left>
      <right style="medium">
        <color rgb="FF002060"/>
      </right>
      <top/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indexed="56"/>
      </top>
      <bottom style="thin">
        <color indexed="56"/>
      </bottom>
      <diagonal/>
    </border>
    <border>
      <left/>
      <right style="medium">
        <color rgb="FF002060"/>
      </right>
      <top/>
      <bottom style="medium">
        <color indexed="56"/>
      </bottom>
      <diagonal/>
    </border>
    <border>
      <left style="medium">
        <color rgb="FF002060"/>
      </left>
      <right style="medium">
        <color rgb="FF002060"/>
      </right>
      <top/>
      <bottom style="medium">
        <color indexed="56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indexed="56"/>
      </bottom>
      <diagonal/>
    </border>
    <border>
      <left style="medium">
        <color rgb="FF002060"/>
      </left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 style="medium">
        <color rgb="FF002060"/>
      </right>
      <top style="medium">
        <color indexed="56"/>
      </top>
      <bottom/>
      <diagonal/>
    </border>
    <border>
      <left style="medium">
        <color indexed="56"/>
      </left>
      <right style="medium">
        <color rgb="FF002060"/>
      </right>
      <top/>
      <bottom style="medium">
        <color indexed="56"/>
      </bottom>
      <diagonal/>
    </border>
    <border>
      <left/>
      <right style="medium">
        <color rgb="FF002060"/>
      </right>
      <top style="medium">
        <color indexed="56"/>
      </top>
      <bottom style="thin">
        <color indexed="56"/>
      </bottom>
      <diagonal/>
    </border>
    <border>
      <left/>
      <right style="medium">
        <color rgb="FF002060"/>
      </right>
      <top style="thin">
        <color indexed="56"/>
      </top>
      <bottom style="medium">
        <color indexed="56"/>
      </bottom>
      <diagonal/>
    </border>
    <border>
      <left style="medium">
        <color rgb="FF002060"/>
      </left>
      <right style="medium">
        <color rgb="FF002060"/>
      </right>
      <top style="thin">
        <color indexed="56"/>
      </top>
      <bottom style="medium">
        <color indexed="56"/>
      </bottom>
      <diagonal/>
    </border>
    <border>
      <left style="medium">
        <color rgb="FF002060"/>
      </left>
      <right style="medium">
        <color rgb="FF002060"/>
      </right>
      <top style="medium">
        <color indexed="56"/>
      </top>
      <bottom/>
      <diagonal/>
    </border>
    <border>
      <left style="medium">
        <color rgb="FF002060"/>
      </left>
      <right/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medium">
        <color rgb="FF002060"/>
      </right>
      <top/>
      <bottom/>
      <diagonal/>
    </border>
    <border>
      <left/>
      <right style="medium">
        <color rgb="FF002060"/>
      </right>
      <top style="medium">
        <color indexed="56"/>
      </top>
      <bottom/>
      <diagonal/>
    </border>
    <border>
      <left style="medium">
        <color rgb="FF002060"/>
      </left>
      <right/>
      <top style="medium">
        <color indexed="56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indexed="56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/>
      <right style="medium">
        <color rgb="FF002060"/>
      </right>
      <top style="thin">
        <color indexed="56"/>
      </top>
      <bottom/>
      <diagonal/>
    </border>
    <border>
      <left style="medium">
        <color rgb="FF002060"/>
      </left>
      <right style="medium">
        <color rgb="FF002060"/>
      </right>
      <top style="thin">
        <color indexed="56"/>
      </top>
      <bottom/>
      <diagonal/>
    </border>
    <border>
      <left style="medium">
        <color rgb="FF002060"/>
      </left>
      <right style="medium">
        <color rgb="FF002060"/>
      </right>
      <top style="thin">
        <color indexed="56"/>
      </top>
      <bottom style="medium">
        <color rgb="FF002060"/>
      </bottom>
      <diagonal/>
    </border>
    <border>
      <left/>
      <right style="medium">
        <color indexed="56"/>
      </right>
      <top style="thin">
        <color rgb="FF002060"/>
      </top>
      <bottom style="medium">
        <color indexed="56"/>
      </bottom>
      <diagonal/>
    </border>
    <border>
      <left/>
      <right/>
      <top style="thin">
        <color rgb="FF002060"/>
      </top>
      <bottom style="medium">
        <color indexed="56"/>
      </bottom>
      <diagonal/>
    </border>
    <border>
      <left style="thin">
        <color rgb="FF002060"/>
      </left>
      <right/>
      <top style="thin">
        <color rgb="FF002060"/>
      </top>
      <bottom style="medium">
        <color indexed="56"/>
      </bottom>
      <diagonal/>
    </border>
    <border>
      <left/>
      <right style="thin">
        <color rgb="FF002060"/>
      </right>
      <top style="thin">
        <color rgb="FF002060"/>
      </top>
      <bottom style="medium">
        <color indexed="56"/>
      </bottom>
      <diagonal/>
    </border>
    <border>
      <left style="medium">
        <color indexed="56"/>
      </left>
      <right/>
      <top style="thin">
        <color rgb="FF002060"/>
      </top>
      <bottom style="medium">
        <color indexed="56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 style="medium">
        <color indexed="56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medium">
        <color indexed="56"/>
      </left>
      <right/>
      <top/>
      <bottom style="thin">
        <color rgb="FF002060"/>
      </bottom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 style="medium">
        <color indexed="56"/>
      </top>
      <bottom style="thin">
        <color rgb="FF002060"/>
      </bottom>
      <diagonal/>
    </border>
    <border>
      <left/>
      <right/>
      <top style="medium">
        <color indexed="56"/>
      </top>
      <bottom style="thin">
        <color rgb="FF002060"/>
      </bottom>
      <diagonal/>
    </border>
    <border>
      <left style="medium">
        <color rgb="FF002060"/>
      </left>
      <right/>
      <top style="medium">
        <color indexed="56"/>
      </top>
      <bottom style="thin">
        <color rgb="FF002060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 style="thin">
        <color indexed="56"/>
      </left>
      <right/>
      <top style="medium">
        <color indexed="56"/>
      </top>
      <bottom/>
      <diagonal/>
    </border>
    <border>
      <left style="medium">
        <color rgb="FF203764"/>
      </left>
      <right style="thin">
        <color indexed="56"/>
      </right>
      <top style="medium">
        <color rgb="FF2037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rgb="FF203764"/>
      </top>
      <bottom style="thin">
        <color indexed="56"/>
      </bottom>
      <diagonal/>
    </border>
    <border>
      <left style="thin">
        <color indexed="56"/>
      </left>
      <right/>
      <top style="medium">
        <color rgb="FF203764"/>
      </top>
      <bottom style="thin">
        <color indexed="56"/>
      </bottom>
      <diagonal/>
    </border>
    <border>
      <left style="thin">
        <color indexed="56"/>
      </left>
      <right style="medium">
        <color rgb="FF203764"/>
      </right>
      <top style="medium">
        <color rgb="FF203764"/>
      </top>
      <bottom style="thin">
        <color indexed="56"/>
      </bottom>
      <diagonal/>
    </border>
    <border>
      <left style="medium">
        <color rgb="FF203764"/>
      </left>
      <right/>
      <top style="thin">
        <color indexed="56"/>
      </top>
      <bottom style="thin">
        <color indexed="56"/>
      </bottom>
      <diagonal/>
    </border>
    <border>
      <left/>
      <right style="medium">
        <color rgb="FF203764"/>
      </right>
      <top style="thin">
        <color indexed="56"/>
      </top>
      <bottom style="thin">
        <color indexed="56"/>
      </bottom>
      <diagonal/>
    </border>
    <border>
      <left style="medium">
        <color rgb="FF203764"/>
      </left>
      <right/>
      <top style="thin">
        <color indexed="56"/>
      </top>
      <bottom style="medium">
        <color rgb="FF203764"/>
      </bottom>
      <diagonal/>
    </border>
    <border>
      <left/>
      <right/>
      <top style="thin">
        <color indexed="56"/>
      </top>
      <bottom style="medium">
        <color rgb="FF203764"/>
      </bottom>
      <diagonal/>
    </border>
    <border>
      <left/>
      <right style="thin">
        <color indexed="56"/>
      </right>
      <top style="thin">
        <color indexed="56"/>
      </top>
      <bottom style="medium">
        <color rgb="FF203764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/>
      <right style="medium">
        <color rgb="FF203764"/>
      </right>
      <top style="thin">
        <color indexed="56"/>
      </top>
      <bottom style="medium">
        <color indexed="56"/>
      </bottom>
      <diagonal/>
    </border>
    <border>
      <left style="medium">
        <color theme="3"/>
      </left>
      <right style="medium">
        <color indexed="56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medium">
        <color indexed="56"/>
      </right>
      <top/>
      <bottom style="thin">
        <color theme="3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3">
    <xf numFmtId="0" fontId="0" fillId="0" borderId="0" xfId="0"/>
    <xf numFmtId="0" fontId="4" fillId="0" borderId="2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4" fontId="6" fillId="0" borderId="32" xfId="1" applyNumberFormat="1" applyFont="1" applyFill="1" applyBorder="1" applyAlignment="1">
      <alignment vertical="center" wrapText="1"/>
    </xf>
    <xf numFmtId="4" fontId="6" fillId="0" borderId="17" xfId="1" applyNumberFormat="1" applyFont="1" applyFill="1" applyBorder="1" applyAlignment="1">
      <alignment horizontal="center" vertical="center"/>
    </xf>
    <xf numFmtId="1" fontId="6" fillId="0" borderId="17" xfId="1" applyNumberFormat="1" applyFont="1" applyFill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 wrapText="1"/>
    </xf>
    <xf numFmtId="4" fontId="6" fillId="0" borderId="15" xfId="1" applyNumberFormat="1" applyFont="1" applyFill="1" applyBorder="1" applyAlignment="1">
      <alignment horizontal="center" vertical="center"/>
    </xf>
    <xf numFmtId="167" fontId="6" fillId="0" borderId="61" xfId="1" applyNumberFormat="1" applyFont="1" applyFill="1" applyBorder="1" applyAlignment="1">
      <alignment horizontal="center" vertical="center"/>
    </xf>
    <xf numFmtId="4" fontId="6" fillId="0" borderId="59" xfId="1" applyNumberFormat="1" applyFont="1" applyFill="1" applyBorder="1" applyAlignment="1">
      <alignment horizontal="center" vertical="center"/>
    </xf>
    <xf numFmtId="166" fontId="4" fillId="0" borderId="20" xfId="0" applyNumberFormat="1" applyFont="1" applyBorder="1" applyAlignment="1">
      <alignment horizontal="center" vertical="center" wrapText="1"/>
    </xf>
    <xf numFmtId="166" fontId="4" fillId="0" borderId="60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117" xfId="0" applyFont="1" applyBorder="1" applyAlignment="1">
      <alignment vertical="center" shrinkToFit="1"/>
    </xf>
    <xf numFmtId="0" fontId="8" fillId="0" borderId="94" xfId="0" applyFont="1" applyBorder="1" applyAlignment="1">
      <alignment vertical="center" shrinkToFit="1"/>
    </xf>
    <xf numFmtId="0" fontId="8" fillId="0" borderId="113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07" xfId="0" applyFont="1" applyBorder="1" applyAlignment="1">
      <alignment vertical="center" shrinkToFit="1"/>
    </xf>
    <xf numFmtId="0" fontId="8" fillId="0" borderId="68" xfId="0" applyFont="1" applyBorder="1" applyAlignment="1">
      <alignment vertical="center" shrinkToFit="1"/>
    </xf>
    <xf numFmtId="0" fontId="9" fillId="0" borderId="56" xfId="0" applyFont="1" applyBorder="1" applyAlignment="1" applyProtection="1">
      <alignment vertical="center"/>
      <protection locked="0"/>
    </xf>
    <xf numFmtId="1" fontId="8" fillId="0" borderId="52" xfId="0" applyNumberFormat="1" applyFont="1" applyBorder="1" applyAlignment="1" applyProtection="1">
      <alignment vertical="center" shrinkToFit="1"/>
      <protection locked="0"/>
    </xf>
    <xf numFmtId="1" fontId="8" fillId="0" borderId="101" xfId="0" applyNumberFormat="1" applyFont="1" applyBorder="1" applyAlignment="1" applyProtection="1">
      <alignment horizontal="center" shrinkToFit="1"/>
      <protection locked="0"/>
    </xf>
    <xf numFmtId="1" fontId="8" fillId="0" borderId="99" xfId="0" applyNumberFormat="1" applyFont="1" applyBorder="1" applyAlignment="1" applyProtection="1">
      <alignment horizontal="center" shrinkToFit="1"/>
      <protection locked="0"/>
    </xf>
    <xf numFmtId="1" fontId="8" fillId="0" borderId="100" xfId="0" applyNumberFormat="1" applyFont="1" applyBorder="1" applyAlignment="1" applyProtection="1">
      <alignment horizontal="center" shrinkToFit="1"/>
      <protection locked="0"/>
    </xf>
    <xf numFmtId="1" fontId="8" fillId="0" borderId="98" xfId="0" applyNumberFormat="1" applyFont="1" applyBorder="1" applyAlignment="1" applyProtection="1">
      <alignment horizontal="center" shrinkToFit="1"/>
      <protection locked="0"/>
    </xf>
    <xf numFmtId="1" fontId="8" fillId="0" borderId="55" xfId="0" applyNumberFormat="1" applyFont="1" applyBorder="1" applyAlignment="1" applyProtection="1">
      <alignment horizontal="center" vertical="center" shrinkToFit="1"/>
      <protection locked="0"/>
    </xf>
    <xf numFmtId="10" fontId="7" fillId="0" borderId="0" xfId="2" applyNumberFormat="1" applyFont="1"/>
    <xf numFmtId="9" fontId="7" fillId="0" borderId="0" xfId="2" applyFont="1"/>
    <xf numFmtId="9" fontId="7" fillId="0" borderId="0" xfId="0" applyNumberFormat="1" applyFont="1"/>
    <xf numFmtId="0" fontId="7" fillId="0" borderId="95" xfId="0" applyFont="1" applyBorder="1"/>
    <xf numFmtId="167" fontId="7" fillId="0" borderId="0" xfId="0" applyNumberFormat="1" applyFont="1"/>
    <xf numFmtId="0" fontId="7" fillId="0" borderId="92" xfId="0" applyFont="1" applyBorder="1"/>
    <xf numFmtId="0" fontId="7" fillId="0" borderId="79" xfId="0" applyFont="1" applyBorder="1"/>
    <xf numFmtId="0" fontId="7" fillId="0" borderId="85" xfId="0" applyFont="1" applyBorder="1"/>
    <xf numFmtId="2" fontId="7" fillId="0" borderId="0" xfId="0" applyNumberFormat="1" applyFont="1"/>
    <xf numFmtId="0" fontId="3" fillId="0" borderId="92" xfId="0" applyFont="1" applyBorder="1" applyAlignment="1" applyProtection="1">
      <alignment vertical="center"/>
      <protection locked="0"/>
    </xf>
    <xf numFmtId="10" fontId="3" fillId="0" borderId="97" xfId="2" applyNumberFormat="1" applyFont="1" applyFill="1" applyBorder="1" applyAlignment="1" applyProtection="1">
      <alignment horizontal="center" vertical="center" shrinkToFit="1"/>
      <protection locked="0"/>
    </xf>
    <xf numFmtId="10" fontId="3" fillId="0" borderId="96" xfId="0" applyNumberFormat="1" applyFont="1" applyBorder="1" applyAlignment="1" applyProtection="1">
      <alignment horizontal="center" vertical="center" shrinkToFit="1"/>
      <protection locked="0"/>
    </xf>
    <xf numFmtId="10" fontId="3" fillId="0" borderId="97" xfId="0" applyNumberFormat="1" applyFont="1" applyBorder="1" applyAlignment="1" applyProtection="1">
      <alignment horizontal="center" vertical="center" shrinkToFit="1"/>
      <protection locked="0"/>
    </xf>
    <xf numFmtId="10" fontId="3" fillId="0" borderId="96" xfId="0" applyNumberFormat="1" applyFont="1" applyBorder="1" applyAlignment="1" applyProtection="1">
      <alignment vertical="center" shrinkToFit="1"/>
      <protection locked="0"/>
    </xf>
    <xf numFmtId="10" fontId="3" fillId="5" borderId="90" xfId="0" applyNumberFormat="1" applyFont="1" applyFill="1" applyBorder="1" applyAlignment="1" applyProtection="1">
      <alignment horizontal="center" vertical="center" shrinkToFit="1"/>
      <protection locked="0"/>
    </xf>
    <xf numFmtId="10" fontId="3" fillId="6" borderId="88" xfId="0" applyNumberFormat="1" applyFont="1" applyFill="1" applyBorder="1" applyAlignment="1" applyProtection="1">
      <alignment horizontal="center" vertical="center" shrinkToFit="1"/>
      <protection locked="0"/>
    </xf>
    <xf numFmtId="10" fontId="3" fillId="6" borderId="81" xfId="0" applyNumberFormat="1" applyFont="1" applyFill="1" applyBorder="1" applyAlignment="1" applyProtection="1">
      <alignment horizontal="center" vertical="center" shrinkToFit="1"/>
      <protection locked="0"/>
    </xf>
    <xf numFmtId="10" fontId="3" fillId="6" borderId="88" xfId="0" applyNumberFormat="1" applyFont="1" applyFill="1" applyBorder="1" applyAlignment="1" applyProtection="1">
      <alignment vertical="center" shrinkToFit="1"/>
      <protection locked="0"/>
    </xf>
    <xf numFmtId="10" fontId="3" fillId="6" borderId="81" xfId="2" applyNumberFormat="1" applyFont="1" applyFill="1" applyBorder="1" applyAlignment="1" applyProtection="1">
      <alignment vertical="center" shrinkToFit="1"/>
      <protection locked="0"/>
    </xf>
    <xf numFmtId="10" fontId="3" fillId="6" borderId="94" xfId="2" applyNumberFormat="1" applyFont="1" applyFill="1" applyBorder="1" applyAlignment="1" applyProtection="1">
      <alignment horizontal="center" vertical="center" shrinkToFit="1"/>
      <protection locked="0"/>
    </xf>
    <xf numFmtId="10" fontId="3" fillId="6" borderId="84" xfId="0" applyNumberFormat="1" applyFont="1" applyFill="1" applyBorder="1" applyAlignment="1" applyProtection="1">
      <alignment horizontal="center" vertical="center" shrinkToFit="1"/>
      <protection locked="0"/>
    </xf>
    <xf numFmtId="10" fontId="3" fillId="5" borderId="89" xfId="0" applyNumberFormat="1" applyFont="1" applyFill="1" applyBorder="1" applyAlignment="1" applyProtection="1">
      <alignment horizontal="center" vertical="center" shrinkToFit="1"/>
      <protection locked="0"/>
    </xf>
    <xf numFmtId="10" fontId="3" fillId="5" borderId="88" xfId="0" applyNumberFormat="1" applyFont="1" applyFill="1" applyBorder="1" applyAlignment="1" applyProtection="1">
      <alignment horizontal="center" vertical="center" shrinkToFit="1"/>
      <protection locked="0"/>
    </xf>
    <xf numFmtId="10" fontId="3" fillId="5" borderId="81" xfId="0" applyNumberFormat="1" applyFont="1" applyFill="1" applyBorder="1" applyAlignment="1" applyProtection="1">
      <alignment horizontal="center" vertical="center" shrinkToFit="1"/>
      <protection locked="0"/>
    </xf>
    <xf numFmtId="10" fontId="3" fillId="6" borderId="88" xfId="2" applyNumberFormat="1" applyFont="1" applyFill="1" applyBorder="1" applyAlignment="1" applyProtection="1">
      <alignment vertical="center" shrinkToFit="1"/>
      <protection locked="0"/>
    </xf>
    <xf numFmtId="10" fontId="3" fillId="6" borderId="91" xfId="2" applyNumberFormat="1" applyFont="1" applyFill="1" applyBorder="1" applyAlignment="1" applyProtection="1">
      <alignment horizontal="center" vertical="center" shrinkToFit="1"/>
      <protection locked="0"/>
    </xf>
    <xf numFmtId="10" fontId="3" fillId="6" borderId="90" xfId="0" applyNumberFormat="1" applyFont="1" applyFill="1" applyBorder="1" applyAlignment="1" applyProtection="1">
      <alignment horizontal="center" vertical="center" shrinkToFit="1"/>
      <protection locked="0"/>
    </xf>
    <xf numFmtId="10" fontId="3" fillId="6" borderId="79" xfId="0" applyNumberFormat="1" applyFont="1" applyFill="1" applyBorder="1" applyAlignment="1" applyProtection="1">
      <alignment horizontal="center" vertical="center" shrinkToFit="1"/>
      <protection locked="0"/>
    </xf>
    <xf numFmtId="10" fontId="3" fillId="6" borderId="77" xfId="0" applyNumberFormat="1" applyFont="1" applyFill="1" applyBorder="1" applyAlignment="1" applyProtection="1">
      <alignment horizontal="center" vertical="center" shrinkToFit="1"/>
      <protection locked="0"/>
    </xf>
    <xf numFmtId="10" fontId="3" fillId="6" borderId="83" xfId="0" applyNumberFormat="1" applyFont="1" applyFill="1" applyBorder="1" applyAlignment="1" applyProtection="1">
      <alignment horizontal="center" vertical="center" shrinkToFit="1"/>
      <protection locked="0"/>
    </xf>
    <xf numFmtId="10" fontId="3" fillId="6" borderId="78" xfId="0" applyNumberFormat="1" applyFont="1" applyFill="1" applyBorder="1" applyAlignment="1" applyProtection="1">
      <alignment horizontal="center" vertical="center" shrinkToFit="1"/>
      <protection locked="0"/>
    </xf>
    <xf numFmtId="10" fontId="3" fillId="6" borderId="76" xfId="0" applyNumberFormat="1" applyFont="1" applyFill="1" applyBorder="1" applyAlignment="1" applyProtection="1">
      <alignment horizontal="center" vertical="center" shrinkToFit="1"/>
      <protection locked="0"/>
    </xf>
    <xf numFmtId="10" fontId="3" fillId="5" borderId="78" xfId="0" applyNumberFormat="1" applyFont="1" applyFill="1" applyBorder="1" applyAlignment="1" applyProtection="1">
      <alignment horizontal="center" vertical="center" shrinkToFit="1"/>
      <protection locked="0"/>
    </xf>
    <xf numFmtId="10" fontId="3" fillId="5" borderId="76" xfId="0" applyNumberFormat="1" applyFont="1" applyFill="1" applyBorder="1" applyAlignment="1" applyProtection="1">
      <alignment horizontal="center" vertical="center" shrinkToFit="1"/>
      <protection locked="0"/>
    </xf>
    <xf numFmtId="10" fontId="3" fillId="6" borderId="78" xfId="0" applyNumberFormat="1" applyFont="1" applyFill="1" applyBorder="1" applyAlignment="1" applyProtection="1">
      <alignment vertical="center" shrinkToFit="1"/>
      <protection locked="0"/>
    </xf>
    <xf numFmtId="10" fontId="3" fillId="6" borderId="84" xfId="2" applyNumberFormat="1" applyFont="1" applyFill="1" applyBorder="1" applyAlignment="1" applyProtection="1">
      <alignment vertical="center" shrinkToFit="1"/>
      <protection locked="0"/>
    </xf>
    <xf numFmtId="10" fontId="3" fillId="6" borderId="82" xfId="2" applyNumberFormat="1" applyFont="1" applyFill="1" applyBorder="1" applyAlignment="1" applyProtection="1">
      <alignment vertical="center" shrinkToFit="1"/>
      <protection locked="0"/>
    </xf>
    <xf numFmtId="10" fontId="3" fillId="6" borderId="83" xfId="2" applyNumberFormat="1" applyFont="1" applyFill="1" applyBorder="1" applyAlignment="1" applyProtection="1">
      <alignment vertical="center" shrinkToFit="1"/>
      <protection locked="0"/>
    </xf>
    <xf numFmtId="167" fontId="3" fillId="6" borderId="79" xfId="0" applyNumberFormat="1" applyFont="1" applyFill="1" applyBorder="1" applyAlignment="1" applyProtection="1">
      <alignment horizontal="center" vertical="center" shrinkToFit="1"/>
      <protection locked="0"/>
    </xf>
    <xf numFmtId="167" fontId="3" fillId="6" borderId="76" xfId="0" applyNumberFormat="1" applyFont="1" applyFill="1" applyBorder="1" applyAlignment="1" applyProtection="1">
      <alignment horizontal="center" vertical="center" shrinkToFit="1"/>
      <protection locked="0"/>
    </xf>
    <xf numFmtId="167" fontId="3" fillId="6" borderId="78" xfId="0" applyNumberFormat="1" applyFont="1" applyFill="1" applyBorder="1" applyAlignment="1" applyProtection="1">
      <alignment horizontal="center" vertical="center" shrinkToFit="1"/>
      <protection locked="0"/>
    </xf>
    <xf numFmtId="167" fontId="3" fillId="6" borderId="77" xfId="0" applyNumberFormat="1" applyFont="1" applyFill="1" applyBorder="1" applyAlignment="1" applyProtection="1">
      <alignment horizontal="center" vertical="center" shrinkToFit="1"/>
      <protection locked="0"/>
    </xf>
    <xf numFmtId="167" fontId="3" fillId="5" borderId="76" xfId="0" applyNumberFormat="1" applyFont="1" applyFill="1" applyBorder="1" applyAlignment="1" applyProtection="1">
      <alignment horizontal="center" vertical="center" shrinkToFit="1"/>
      <protection locked="0"/>
    </xf>
    <xf numFmtId="167" fontId="3" fillId="0" borderId="0" xfId="0" applyNumberFormat="1" applyFont="1" applyAlignment="1" applyProtection="1">
      <alignment shrinkToFit="1"/>
      <protection locked="0"/>
    </xf>
    <xf numFmtId="3" fontId="6" fillId="0" borderId="15" xfId="1" applyNumberFormat="1" applyFont="1" applyFill="1" applyBorder="1" applyAlignment="1">
      <alignment horizontal="center" vertical="center"/>
    </xf>
    <xf numFmtId="3" fontId="6" fillId="0" borderId="59" xfId="1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10" fillId="0" borderId="0" xfId="0" applyFont="1"/>
    <xf numFmtId="0" fontId="6" fillId="0" borderId="49" xfId="0" applyFont="1" applyBorder="1" applyAlignment="1" applyProtection="1">
      <alignment vertical="center"/>
      <protection locked="0"/>
    </xf>
    <xf numFmtId="0" fontId="11" fillId="0" borderId="56" xfId="0" applyFont="1" applyBorder="1" applyAlignment="1" applyProtection="1">
      <alignment vertical="center"/>
      <protection locked="0"/>
    </xf>
    <xf numFmtId="0" fontId="11" fillId="0" borderId="73" xfId="0" applyFont="1" applyBorder="1" applyAlignment="1" applyProtection="1">
      <alignment vertical="center"/>
      <protection locked="0"/>
    </xf>
    <xf numFmtId="1" fontId="4" fillId="0" borderId="52" xfId="0" applyNumberFormat="1" applyFont="1" applyBorder="1" applyAlignment="1" applyProtection="1">
      <alignment vertical="center" shrinkToFit="1"/>
      <protection locked="0"/>
    </xf>
    <xf numFmtId="1" fontId="4" fillId="0" borderId="19" xfId="0" applyNumberFormat="1" applyFont="1" applyBorder="1" applyAlignment="1" applyProtection="1">
      <alignment horizontal="center" shrinkToFit="1"/>
      <protection locked="0"/>
    </xf>
    <xf numFmtId="1" fontId="4" fillId="0" borderId="55" xfId="0" applyNumberFormat="1" applyFont="1" applyBorder="1" applyAlignment="1" applyProtection="1">
      <alignment horizontal="center" vertical="center" shrinkToFit="1"/>
      <protection locked="0"/>
    </xf>
    <xf numFmtId="169" fontId="6" fillId="0" borderId="15" xfId="2" applyNumberFormat="1" applyFont="1" applyFill="1" applyBorder="1" applyAlignment="1" applyProtection="1">
      <alignment horizontal="center" vertical="center" shrinkToFit="1"/>
      <protection locked="0"/>
    </xf>
    <xf numFmtId="10" fontId="6" fillId="0" borderId="15" xfId="0" applyNumberFormat="1" applyFont="1" applyBorder="1" applyAlignment="1" applyProtection="1">
      <alignment horizontal="center" shrinkToFit="1"/>
      <protection locked="0"/>
    </xf>
    <xf numFmtId="10" fontId="6" fillId="0" borderId="45" xfId="0" applyNumberFormat="1" applyFont="1" applyBorder="1" applyAlignment="1" applyProtection="1">
      <alignment horizontal="center" shrinkToFit="1"/>
      <protection locked="0"/>
    </xf>
    <xf numFmtId="10" fontId="6" fillId="4" borderId="19" xfId="0" applyNumberFormat="1" applyFont="1" applyFill="1" applyBorder="1" applyAlignment="1" applyProtection="1">
      <alignment horizontal="center" vertical="center" shrinkToFit="1"/>
      <protection locked="0"/>
    </xf>
    <xf numFmtId="10" fontId="6" fillId="0" borderId="19" xfId="0" applyNumberFormat="1" applyFont="1" applyBorder="1" applyAlignment="1" applyProtection="1">
      <alignment horizontal="center" shrinkToFit="1"/>
      <protection locked="0"/>
    </xf>
    <xf numFmtId="10" fontId="6" fillId="0" borderId="19" xfId="0" applyNumberFormat="1" applyFont="1" applyBorder="1" applyAlignment="1" applyProtection="1">
      <alignment shrinkToFit="1"/>
      <protection locked="0"/>
    </xf>
    <xf numFmtId="10" fontId="6" fillId="0" borderId="20" xfId="0" applyNumberFormat="1" applyFont="1" applyBorder="1" applyAlignment="1" applyProtection="1">
      <alignment horizontal="center" shrinkToFit="1"/>
      <protection locked="0"/>
    </xf>
    <xf numFmtId="10" fontId="6" fillId="0" borderId="19" xfId="0" applyNumberFormat="1" applyFont="1" applyBorder="1" applyAlignment="1" applyProtection="1">
      <alignment horizontal="center" vertical="center" shrinkToFit="1"/>
      <protection locked="0"/>
    </xf>
    <xf numFmtId="168" fontId="10" fillId="0" borderId="0" xfId="0" applyNumberFormat="1" applyFont="1"/>
    <xf numFmtId="166" fontId="10" fillId="0" borderId="0" xfId="0" applyNumberFormat="1" applyFont="1"/>
    <xf numFmtId="169" fontId="10" fillId="0" borderId="0" xfId="0" applyNumberFormat="1" applyFont="1"/>
    <xf numFmtId="10" fontId="10" fillId="0" borderId="0" xfId="2" applyNumberFormat="1" applyFont="1"/>
    <xf numFmtId="2" fontId="10" fillId="0" borderId="0" xfId="0" applyNumberFormat="1" applyFont="1"/>
    <xf numFmtId="167" fontId="10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5" fillId="7" borderId="12" xfId="0" applyFont="1" applyFill="1" applyBorder="1" applyAlignment="1">
      <alignment horizontal="center" vertical="center" wrapText="1"/>
    </xf>
    <xf numFmtId="10" fontId="6" fillId="8" borderId="19" xfId="0" applyNumberFormat="1" applyFont="1" applyFill="1" applyBorder="1" applyAlignment="1" applyProtection="1">
      <alignment horizontal="center" vertical="center" shrinkToFit="1"/>
      <protection locked="0"/>
    </xf>
    <xf numFmtId="10" fontId="6" fillId="8" borderId="19" xfId="0" applyNumberFormat="1" applyFont="1" applyFill="1" applyBorder="1" applyAlignment="1" applyProtection="1">
      <alignment horizontal="center" shrinkToFit="1"/>
      <protection locked="0"/>
    </xf>
    <xf numFmtId="10" fontId="6" fillId="8" borderId="19" xfId="0" applyNumberFormat="1" applyFont="1" applyFill="1" applyBorder="1" applyAlignment="1" applyProtection="1">
      <alignment shrinkToFit="1"/>
      <protection locked="0"/>
    </xf>
    <xf numFmtId="4" fontId="4" fillId="0" borderId="18" xfId="1" applyNumberFormat="1" applyFont="1" applyFill="1" applyBorder="1" applyAlignment="1">
      <alignment horizontal="right" vertical="center"/>
    </xf>
    <xf numFmtId="4" fontId="4" fillId="0" borderId="19" xfId="1" applyNumberFormat="1" applyFont="1" applyFill="1" applyBorder="1" applyAlignment="1">
      <alignment horizontal="right" vertical="center"/>
    </xf>
    <xf numFmtId="4" fontId="4" fillId="0" borderId="26" xfId="1" applyNumberFormat="1" applyFont="1" applyFill="1" applyBorder="1" applyAlignment="1">
      <alignment horizontal="right" vertical="center"/>
    </xf>
    <xf numFmtId="4" fontId="4" fillId="0" borderId="25" xfId="1" applyNumberFormat="1" applyFont="1" applyFill="1" applyBorder="1" applyAlignment="1">
      <alignment horizontal="right" vertical="center"/>
    </xf>
    <xf numFmtId="4" fontId="4" fillId="0" borderId="27" xfId="1" applyNumberFormat="1" applyFont="1" applyFill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164" fontId="5" fillId="7" borderId="3" xfId="0" applyNumberFormat="1" applyFont="1" applyFill="1" applyBorder="1" applyAlignment="1">
      <alignment horizontal="left" vertical="center" wrapText="1"/>
    </xf>
    <xf numFmtId="164" fontId="5" fillId="7" borderId="2" xfId="0" applyNumberFormat="1" applyFont="1" applyFill="1" applyBorder="1" applyAlignment="1">
      <alignment horizontal="left" vertical="center" wrapText="1"/>
    </xf>
    <xf numFmtId="164" fontId="5" fillId="7" borderId="13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5" fillId="2" borderId="11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7" fontId="4" fillId="0" borderId="22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left" vertical="center"/>
    </xf>
    <xf numFmtId="164" fontId="5" fillId="2" borderId="13" xfId="0" applyNumberFormat="1" applyFont="1" applyFill="1" applyBorder="1" applyAlignment="1">
      <alignment horizontal="left" vertical="center"/>
    </xf>
    <xf numFmtId="164" fontId="5" fillId="2" borderId="3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13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6" fillId="0" borderId="41" xfId="0" applyFont="1" applyBorder="1" applyAlignment="1">
      <alignment horizontal="center" shrinkToFit="1"/>
    </xf>
    <xf numFmtId="165" fontId="4" fillId="0" borderId="14" xfId="0" applyNumberFormat="1" applyFont="1" applyBorder="1" applyAlignment="1" applyProtection="1">
      <alignment vertical="center" shrinkToFit="1"/>
      <protection locked="0"/>
    </xf>
    <xf numFmtId="0" fontId="6" fillId="0" borderId="18" xfId="0" applyFont="1" applyBorder="1" applyAlignment="1">
      <alignment vertical="center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164" fontId="4" fillId="0" borderId="51" xfId="0" applyNumberFormat="1" applyFont="1" applyBorder="1" applyAlignment="1" applyProtection="1">
      <alignment vertical="center" wrapText="1" shrinkToFit="1"/>
      <protection locked="0"/>
    </xf>
    <xf numFmtId="164" fontId="4" fillId="0" borderId="54" xfId="0" applyNumberFormat="1" applyFont="1" applyBorder="1" applyAlignment="1" applyProtection="1">
      <alignment vertical="center" wrapText="1" shrinkToFit="1"/>
      <protection locked="0"/>
    </xf>
    <xf numFmtId="166" fontId="4" fillId="0" borderId="52" xfId="0" applyNumberFormat="1" applyFont="1" applyBorder="1" applyAlignment="1">
      <alignment horizontal="center" vertical="center" wrapText="1"/>
    </xf>
    <xf numFmtId="166" fontId="4" fillId="0" borderId="55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0" borderId="119" xfId="0" applyFont="1" applyBorder="1" applyAlignment="1">
      <alignment horizontal="center" vertical="center" shrinkToFit="1"/>
    </xf>
    <xf numFmtId="0" fontId="4" fillId="0" borderId="120" xfId="0" applyFont="1" applyBorder="1" applyAlignment="1">
      <alignment horizontal="center" vertical="center" shrinkToFit="1"/>
    </xf>
    <xf numFmtId="0" fontId="4" fillId="0" borderId="121" xfId="0" applyFont="1" applyBorder="1" applyAlignment="1">
      <alignment horizontal="center" vertical="center" shrinkToFit="1"/>
    </xf>
    <xf numFmtId="0" fontId="4" fillId="0" borderId="122" xfId="0" applyFont="1" applyBorder="1" applyAlignment="1">
      <alignment horizontal="center" vertical="center" shrinkToFit="1"/>
    </xf>
    <xf numFmtId="0" fontId="4" fillId="0" borderId="123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6" fillId="3" borderId="70" xfId="0" applyFont="1" applyFill="1" applyBorder="1" applyAlignment="1">
      <alignment horizontal="left" vertical="center" wrapText="1" shrinkToFit="1"/>
    </xf>
    <xf numFmtId="0" fontId="6" fillId="3" borderId="47" xfId="0" applyFont="1" applyFill="1" applyBorder="1" applyAlignment="1">
      <alignment horizontal="left" vertical="center" wrapText="1" shrinkToFit="1"/>
    </xf>
    <xf numFmtId="0" fontId="6" fillId="3" borderId="124" xfId="0" applyFont="1" applyFill="1" applyBorder="1" applyAlignment="1">
      <alignment horizontal="left" vertical="center" wrapText="1" shrinkToFit="1"/>
    </xf>
    <xf numFmtId="0" fontId="4" fillId="0" borderId="125" xfId="0" applyFont="1" applyBorder="1" applyAlignment="1">
      <alignment horizontal="right" vertical="center"/>
    </xf>
    <xf numFmtId="0" fontId="4" fillId="0" borderId="126" xfId="0" applyFont="1" applyBorder="1" applyAlignment="1">
      <alignment horizontal="right" vertical="center"/>
    </xf>
    <xf numFmtId="0" fontId="4" fillId="0" borderId="127" xfId="0" applyFont="1" applyBorder="1" applyAlignment="1">
      <alignment horizontal="right" vertical="center"/>
    </xf>
    <xf numFmtId="49" fontId="6" fillId="0" borderId="128" xfId="0" applyNumberFormat="1" applyFont="1" applyBorder="1" applyAlignment="1">
      <alignment horizontal="left" vertical="center" wrapText="1" shrinkToFit="1"/>
    </xf>
    <xf numFmtId="49" fontId="6" fillId="0" borderId="25" xfId="0" applyNumberFormat="1" applyFont="1" applyBorder="1" applyAlignment="1">
      <alignment horizontal="left" vertical="center" wrapText="1" shrinkToFit="1"/>
    </xf>
    <xf numFmtId="49" fontId="6" fillId="0" borderId="129" xfId="0" applyNumberFormat="1" applyFont="1" applyBorder="1" applyAlignment="1">
      <alignment horizontal="left" vertical="center" wrapText="1" shrinkToFit="1"/>
    </xf>
    <xf numFmtId="10" fontId="10" fillId="0" borderId="0" xfId="2" applyNumberFormat="1" applyFont="1" applyAlignment="1">
      <alignment horizontal="center"/>
    </xf>
    <xf numFmtId="164" fontId="4" fillId="0" borderId="118" xfId="0" applyNumberFormat="1" applyFont="1" applyBorder="1" applyAlignment="1" applyProtection="1">
      <alignment horizontal="center" vertical="center" wrapText="1" shrinkToFit="1"/>
      <protection locked="0"/>
    </xf>
    <xf numFmtId="164" fontId="4" fillId="0" borderId="73" xfId="0" applyNumberFormat="1" applyFont="1" applyBorder="1" applyAlignment="1" applyProtection="1">
      <alignment horizontal="center" vertical="center" wrapText="1" shrinkToFit="1"/>
      <protection locked="0"/>
    </xf>
    <xf numFmtId="164" fontId="4" fillId="0" borderId="58" xfId="0" applyNumberFormat="1" applyFont="1" applyBorder="1" applyAlignment="1" applyProtection="1">
      <alignment horizontal="center" vertical="center" wrapText="1" shrinkToFit="1"/>
      <protection locked="0"/>
    </xf>
    <xf numFmtId="164" fontId="4" fillId="0" borderId="69" xfId="0" applyNumberFormat="1" applyFont="1" applyBorder="1" applyAlignment="1" applyProtection="1">
      <alignment horizontal="center" vertical="center" wrapText="1" shrinkToFit="1"/>
      <protection locked="0"/>
    </xf>
    <xf numFmtId="164" fontId="4" fillId="0" borderId="68" xfId="0" applyNumberFormat="1" applyFont="1" applyBorder="1" applyAlignment="1" applyProtection="1">
      <alignment horizontal="center" vertical="center" wrapText="1" shrinkToFit="1"/>
      <protection locked="0"/>
    </xf>
    <xf numFmtId="164" fontId="4" fillId="0" borderId="71" xfId="0" applyNumberFormat="1" applyFont="1" applyBorder="1" applyAlignment="1" applyProtection="1">
      <alignment horizontal="center" vertical="center" wrapText="1" shrinkToFit="1"/>
      <protection locked="0"/>
    </xf>
    <xf numFmtId="166" fontId="4" fillId="0" borderId="62" xfId="0" applyNumberFormat="1" applyFont="1" applyBorder="1" applyAlignment="1">
      <alignment horizontal="center" vertical="center" wrapText="1"/>
    </xf>
    <xf numFmtId="166" fontId="4" fillId="0" borderId="63" xfId="0" applyNumberFormat="1" applyFont="1" applyBorder="1" applyAlignment="1">
      <alignment horizontal="center" vertical="center" wrapText="1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164" fontId="4" fillId="0" borderId="40" xfId="0" applyNumberFormat="1" applyFont="1" applyBorder="1" applyAlignment="1" applyProtection="1">
      <alignment vertical="center" wrapText="1" shrinkToFit="1"/>
      <protection locked="0"/>
    </xf>
    <xf numFmtId="168" fontId="10" fillId="0" borderId="0" xfId="2" applyNumberFormat="1" applyFont="1" applyAlignment="1">
      <alignment horizontal="center"/>
    </xf>
    <xf numFmtId="9" fontId="10" fillId="0" borderId="0" xfId="2" applyFont="1" applyAlignment="1">
      <alignment horizont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0" fillId="0" borderId="0" xfId="1" applyNumberFormat="1" applyFont="1" applyAlignment="1">
      <alignment horizontal="center"/>
    </xf>
    <xf numFmtId="0" fontId="3" fillId="0" borderId="3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41" xfId="0" applyFont="1" applyBorder="1" applyAlignment="1">
      <alignment horizontal="center" shrinkToFit="1"/>
    </xf>
    <xf numFmtId="0" fontId="8" fillId="0" borderId="86" xfId="0" applyFont="1" applyBorder="1" applyAlignment="1" applyProtection="1">
      <alignment horizontal="center" vertical="center" shrinkToFit="1"/>
      <protection locked="0"/>
    </xf>
    <xf numFmtId="0" fontId="8" fillId="0" borderId="87" xfId="0" applyFont="1" applyBorder="1" applyAlignment="1" applyProtection="1">
      <alignment horizontal="center" vertical="center" shrinkToFit="1"/>
      <protection locked="0"/>
    </xf>
    <xf numFmtId="164" fontId="8" fillId="0" borderId="73" xfId="0" applyNumberFormat="1" applyFont="1" applyBorder="1" applyAlignment="1" applyProtection="1">
      <alignment vertical="center" wrapText="1" shrinkToFit="1"/>
      <protection locked="0"/>
    </xf>
    <xf numFmtId="164" fontId="8" fillId="0" borderId="68" xfId="0" applyNumberFormat="1" applyFont="1" applyBorder="1" applyAlignment="1" applyProtection="1">
      <alignment vertical="center" wrapText="1" shrinkToFit="1"/>
      <protection locked="0"/>
    </xf>
    <xf numFmtId="166" fontId="8" fillId="0" borderId="62" xfId="0" applyNumberFormat="1" applyFont="1" applyBorder="1" applyAlignment="1">
      <alignment horizontal="center" vertical="center" wrapText="1"/>
    </xf>
    <xf numFmtId="166" fontId="8" fillId="0" borderId="63" xfId="0" applyNumberFormat="1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shrinkToFit="1"/>
    </xf>
    <xf numFmtId="0" fontId="8" fillId="0" borderId="115" xfId="0" applyFont="1" applyBorder="1" applyAlignment="1">
      <alignment horizontal="center" vertical="center" shrinkToFit="1"/>
    </xf>
    <xf numFmtId="0" fontId="8" fillId="0" borderId="114" xfId="0" applyFont="1" applyBorder="1" applyAlignment="1">
      <alignment horizontal="center" vertical="center" shrinkToFit="1"/>
    </xf>
    <xf numFmtId="0" fontId="8" fillId="0" borderId="112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165" fontId="8" fillId="0" borderId="106" xfId="1" applyFont="1" applyFill="1" applyBorder="1" applyAlignment="1">
      <alignment horizontal="center" vertical="center"/>
    </xf>
    <xf numFmtId="165" fontId="8" fillId="0" borderId="105" xfId="1" applyFont="1" applyFill="1" applyBorder="1" applyAlignment="1">
      <alignment horizontal="center" vertical="center"/>
    </xf>
    <xf numFmtId="0" fontId="3" fillId="0" borderId="110" xfId="0" applyFont="1" applyBorder="1" applyAlignment="1">
      <alignment horizontal="center" vertical="center" wrapText="1" shrinkToFit="1"/>
    </xf>
    <xf numFmtId="0" fontId="3" fillId="0" borderId="109" xfId="0" applyFont="1" applyBorder="1" applyAlignment="1">
      <alignment horizontal="center" vertical="center" wrapText="1" shrinkToFit="1"/>
    </xf>
    <xf numFmtId="0" fontId="3" fillId="0" borderId="108" xfId="0" applyFont="1" applyBorder="1" applyAlignment="1">
      <alignment horizontal="center" vertical="center" wrapText="1" shrinkToFit="1"/>
    </xf>
    <xf numFmtId="49" fontId="3" fillId="0" borderId="104" xfId="0" applyNumberFormat="1" applyFont="1" applyBorder="1" applyAlignment="1">
      <alignment horizontal="center" vertical="center" wrapText="1" shrinkToFit="1"/>
    </xf>
    <xf numFmtId="49" fontId="3" fillId="0" borderId="103" xfId="0" applyNumberFormat="1" applyFont="1" applyBorder="1" applyAlignment="1">
      <alignment horizontal="center" vertical="center" wrapText="1" shrinkToFit="1"/>
    </xf>
    <xf numFmtId="49" fontId="3" fillId="0" borderId="102" xfId="0" applyNumberFormat="1" applyFont="1" applyBorder="1" applyAlignment="1">
      <alignment horizontal="center" vertical="center" wrapText="1" shrinkToFit="1"/>
    </xf>
    <xf numFmtId="165" fontId="8" fillId="0" borderId="86" xfId="0" applyNumberFormat="1" applyFont="1" applyBorder="1" applyAlignment="1" applyProtection="1">
      <alignment horizontal="center" vertical="center" shrinkToFit="1"/>
      <protection locked="0"/>
    </xf>
    <xf numFmtId="0" fontId="3" fillId="0" borderId="87" xfId="0" applyFont="1" applyBorder="1" applyAlignment="1">
      <alignment horizontal="center" vertical="center" shrinkToFit="1"/>
    </xf>
    <xf numFmtId="0" fontId="8" fillId="0" borderId="56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164" fontId="8" fillId="0" borderId="64" xfId="0" applyNumberFormat="1" applyFont="1" applyBorder="1" applyAlignment="1" applyProtection="1">
      <alignment horizontal="center" vertical="center" wrapText="1" shrinkToFit="1"/>
      <protection locked="0"/>
    </xf>
    <xf numFmtId="164" fontId="8" fillId="0" borderId="65" xfId="0" applyNumberFormat="1" applyFont="1" applyBorder="1" applyAlignment="1" applyProtection="1">
      <alignment horizontal="center" vertical="center" wrapText="1" shrinkToFit="1"/>
      <protection locked="0"/>
    </xf>
    <xf numFmtId="164" fontId="8" fillId="0" borderId="0" xfId="0" applyNumberFormat="1" applyFont="1" applyAlignment="1" applyProtection="1">
      <alignment horizontal="center" vertical="center" wrapText="1" shrinkToFit="1"/>
      <protection locked="0"/>
    </xf>
    <xf numFmtId="164" fontId="8" fillId="0" borderId="66" xfId="0" applyNumberFormat="1" applyFont="1" applyBorder="1" applyAlignment="1" applyProtection="1">
      <alignment horizontal="center" vertical="center" wrapText="1" shrinkToFit="1"/>
      <protection locked="0"/>
    </xf>
    <xf numFmtId="164" fontId="8" fillId="0" borderId="67" xfId="0" applyNumberFormat="1" applyFont="1" applyBorder="1" applyAlignment="1" applyProtection="1">
      <alignment horizontal="center" vertical="center" wrapText="1" shrinkToFit="1"/>
      <protection locked="0"/>
    </xf>
    <xf numFmtId="166" fontId="8" fillId="0" borderId="75" xfId="0" applyNumberFormat="1" applyFont="1" applyBorder="1" applyAlignment="1">
      <alignment horizontal="center" vertical="center" wrapText="1"/>
    </xf>
    <xf numFmtId="166" fontId="8" fillId="0" borderId="74" xfId="0" applyNumberFormat="1" applyFont="1" applyBorder="1" applyAlignment="1">
      <alignment horizontal="center" vertical="center" wrapText="1"/>
    </xf>
    <xf numFmtId="0" fontId="8" fillId="0" borderId="93" xfId="0" applyFont="1" applyBorder="1" applyAlignment="1" applyProtection="1">
      <alignment horizontal="center" vertical="center" shrinkToFit="1"/>
      <protection locked="0"/>
    </xf>
    <xf numFmtId="164" fontId="8" fillId="0" borderId="0" xfId="0" applyNumberFormat="1" applyFont="1" applyAlignment="1" applyProtection="1">
      <alignment vertical="center" wrapText="1" shrinkToFit="1"/>
      <protection locked="0"/>
    </xf>
    <xf numFmtId="0" fontId="8" fillId="0" borderId="80" xfId="0" applyFont="1" applyBorder="1" applyAlignment="1" applyProtection="1">
      <alignment horizontal="center" vertical="center" shrinkToFit="1"/>
      <protection locked="0"/>
    </xf>
    <xf numFmtId="166" fontId="8" fillId="0" borderId="72" xfId="0" applyNumberFormat="1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38102</xdr:colOff>
      <xdr:row>2</xdr:row>
      <xdr:rowOff>85725</xdr:rowOff>
    </xdr:from>
    <xdr:ext cx="2546027" cy="419100"/>
    <xdr:pic>
      <xdr:nvPicPr>
        <xdr:cNvPr id="2" name="Imagem 1" descr="logo.jpg">
          <a:extLst>
            <a:ext uri="{FF2B5EF4-FFF2-40B4-BE49-F238E27FC236}">
              <a16:creationId xmlns:a16="http://schemas.microsoft.com/office/drawing/2014/main" id="{7B34968E-ECE6-418C-A16B-3A271F193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2" y="409575"/>
          <a:ext cx="2546027" cy="419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1"/>
  <sheetViews>
    <sheetView tabSelected="1" topLeftCell="A48" zoomScale="85" zoomScaleNormal="85" workbookViewId="0">
      <selection activeCell="C69" sqref="C69:H69"/>
    </sheetView>
  </sheetViews>
  <sheetFormatPr defaultColWidth="9.140625" defaultRowHeight="14.25"/>
  <cols>
    <col min="1" max="1" width="0.42578125" style="97" customWidth="1"/>
    <col min="2" max="2" width="9" style="97" bestFit="1" customWidth="1"/>
    <col min="3" max="3" width="58.7109375" style="97" customWidth="1"/>
    <col min="4" max="4" width="16.85546875" style="98" customWidth="1"/>
    <col min="5" max="5" width="20.85546875" style="97" customWidth="1"/>
    <col min="6" max="6" width="13.28515625" style="98" customWidth="1"/>
    <col min="7" max="7" width="14.28515625" style="98" bestFit="1" customWidth="1"/>
    <col min="8" max="8" width="16.7109375" style="97" customWidth="1"/>
    <col min="9" max="9" width="17.85546875" style="97" customWidth="1"/>
    <col min="10" max="15" width="9.140625" style="97" customWidth="1"/>
    <col min="16" max="16384" width="9.140625" style="97"/>
  </cols>
  <sheetData>
    <row r="1" spans="2:9" ht="3" customHeight="1" thickBot="1"/>
    <row r="2" spans="2:9" ht="24.95" customHeight="1">
      <c r="B2" s="113" t="s">
        <v>0</v>
      </c>
      <c r="C2" s="114"/>
      <c r="D2" s="114"/>
      <c r="E2" s="110" t="s">
        <v>1</v>
      </c>
      <c r="F2" s="111"/>
      <c r="G2" s="111"/>
      <c r="H2" s="111"/>
      <c r="I2" s="112"/>
    </row>
    <row r="3" spans="2:9" ht="24.95" customHeight="1">
      <c r="B3" s="115"/>
      <c r="C3" s="116"/>
      <c r="D3" s="116"/>
      <c r="E3" s="99" t="s">
        <v>2</v>
      </c>
      <c r="F3" s="119" t="s">
        <v>3</v>
      </c>
      <c r="G3" s="119"/>
      <c r="H3" s="119"/>
      <c r="I3" s="120"/>
    </row>
    <row r="4" spans="2:9" ht="45" customHeight="1">
      <c r="B4" s="117"/>
      <c r="C4" s="118"/>
      <c r="D4" s="118"/>
      <c r="E4" s="100" t="s">
        <v>4</v>
      </c>
      <c r="F4" s="121" t="s">
        <v>5</v>
      </c>
      <c r="G4" s="122"/>
      <c r="H4" s="122"/>
      <c r="I4" s="123"/>
    </row>
    <row r="5" spans="2:9" ht="6.95" customHeight="1" thickBot="1">
      <c r="B5" s="132"/>
      <c r="C5" s="133"/>
      <c r="D5" s="133"/>
      <c r="E5" s="133"/>
      <c r="F5" s="133"/>
      <c r="G5" s="133"/>
      <c r="H5" s="133"/>
      <c r="I5" s="134"/>
    </row>
    <row r="6" spans="2:9" s="98" customFormat="1" ht="20.100000000000001" customHeight="1">
      <c r="B6" s="137" t="s">
        <v>6</v>
      </c>
      <c r="C6" s="139" t="s">
        <v>7</v>
      </c>
      <c r="D6" s="141" t="s">
        <v>8</v>
      </c>
      <c r="E6" s="135" t="s">
        <v>9</v>
      </c>
      <c r="F6" s="144" t="s">
        <v>10</v>
      </c>
      <c r="G6" s="135" t="s">
        <v>11</v>
      </c>
      <c r="H6" s="135" t="s">
        <v>12</v>
      </c>
      <c r="I6" s="136"/>
    </row>
    <row r="7" spans="2:9" s="98" customFormat="1" ht="20.100000000000001" customHeight="1" thickBot="1">
      <c r="B7" s="138"/>
      <c r="C7" s="140"/>
      <c r="D7" s="142"/>
      <c r="E7" s="143"/>
      <c r="F7" s="145"/>
      <c r="G7" s="143"/>
      <c r="H7" s="73" t="s">
        <v>13</v>
      </c>
      <c r="I7" s="1" t="s">
        <v>14</v>
      </c>
    </row>
    <row r="8" spans="2:9" ht="20.100000000000001" customHeight="1" thickBot="1">
      <c r="B8" s="2">
        <v>1</v>
      </c>
      <c r="C8" s="146" t="s">
        <v>15</v>
      </c>
      <c r="D8" s="147"/>
      <c r="E8" s="147"/>
      <c r="F8" s="147"/>
      <c r="G8" s="147"/>
      <c r="H8" s="147"/>
      <c r="I8" s="148"/>
    </row>
    <row r="9" spans="2:9" ht="30" customHeight="1">
      <c r="B9" s="3" t="s">
        <v>16</v>
      </c>
      <c r="C9" s="4" t="s">
        <v>17</v>
      </c>
      <c r="D9" s="5" t="s">
        <v>18</v>
      </c>
      <c r="E9" s="6" t="s">
        <v>19</v>
      </c>
      <c r="F9" s="7" t="s">
        <v>20</v>
      </c>
      <c r="G9" s="71"/>
      <c r="H9" s="8">
        <v>255.76</v>
      </c>
      <c r="I9" s="9">
        <f>ROUND(G9*H9,2)</f>
        <v>0</v>
      </c>
    </row>
    <row r="10" spans="2:9" ht="20.100000000000001" customHeight="1">
      <c r="B10" s="3" t="s">
        <v>21</v>
      </c>
      <c r="C10" s="4" t="s">
        <v>22</v>
      </c>
      <c r="D10" s="5" t="s">
        <v>18</v>
      </c>
      <c r="E10" s="6" t="s">
        <v>23</v>
      </c>
      <c r="F10" s="7" t="s">
        <v>20</v>
      </c>
      <c r="G10" s="72"/>
      <c r="H10" s="10">
        <v>159.85</v>
      </c>
      <c r="I10" s="9">
        <f>ROUND(G10*H10,2)</f>
        <v>0</v>
      </c>
    </row>
    <row r="11" spans="2:9" ht="30" customHeight="1">
      <c r="B11" s="3" t="s">
        <v>24</v>
      </c>
      <c r="C11" s="4" t="s">
        <v>25</v>
      </c>
      <c r="D11" s="5" t="s">
        <v>18</v>
      </c>
      <c r="E11" s="6" t="s">
        <v>23</v>
      </c>
      <c r="F11" s="7" t="s">
        <v>20</v>
      </c>
      <c r="G11" s="72"/>
      <c r="H11" s="10">
        <v>159.85</v>
      </c>
      <c r="I11" s="9">
        <f>ROUND(G11*H11,2)</f>
        <v>0</v>
      </c>
    </row>
    <row r="12" spans="2:9" ht="20.100000000000001" customHeight="1">
      <c r="B12" s="3" t="s">
        <v>26</v>
      </c>
      <c r="C12" s="4" t="s">
        <v>27</v>
      </c>
      <c r="D12" s="5" t="s">
        <v>18</v>
      </c>
      <c r="E12" s="6" t="s">
        <v>23</v>
      </c>
      <c r="F12" s="7" t="s">
        <v>20</v>
      </c>
      <c r="G12" s="72"/>
      <c r="H12" s="10">
        <v>159.85</v>
      </c>
      <c r="I12" s="9">
        <f t="shared" ref="I12:I13" si="0">ROUND(G12*H12,2)</f>
        <v>0</v>
      </c>
    </row>
    <row r="13" spans="2:9" ht="20.100000000000001" customHeight="1">
      <c r="B13" s="3" t="s">
        <v>28</v>
      </c>
      <c r="C13" s="4" t="s">
        <v>29</v>
      </c>
      <c r="D13" s="5" t="s">
        <v>18</v>
      </c>
      <c r="E13" s="6" t="s">
        <v>30</v>
      </c>
      <c r="F13" s="7" t="s">
        <v>20</v>
      </c>
      <c r="G13" s="72"/>
      <c r="H13" s="10">
        <v>95.91</v>
      </c>
      <c r="I13" s="9">
        <f t="shared" si="0"/>
        <v>0</v>
      </c>
    </row>
    <row r="14" spans="2:9" ht="20.100000000000001" customHeight="1" thickBot="1">
      <c r="B14" s="3"/>
      <c r="C14" s="107" t="s">
        <v>31</v>
      </c>
      <c r="D14" s="108"/>
      <c r="E14" s="108"/>
      <c r="F14" s="108"/>
      <c r="G14" s="108"/>
      <c r="H14" s="109"/>
      <c r="I14" s="11">
        <f>SUM(I9:I13)</f>
        <v>0</v>
      </c>
    </row>
    <row r="15" spans="2:9" ht="20.100000000000001" customHeight="1" thickBot="1">
      <c r="B15" s="2">
        <v>2</v>
      </c>
      <c r="C15" s="127" t="s">
        <v>32</v>
      </c>
      <c r="D15" s="127"/>
      <c r="E15" s="127"/>
      <c r="F15" s="127"/>
      <c r="G15" s="127"/>
      <c r="H15" s="127"/>
      <c r="I15" s="128"/>
    </row>
    <row r="16" spans="2:9" ht="20.100000000000001" customHeight="1" thickBot="1">
      <c r="B16" s="101" t="s">
        <v>33</v>
      </c>
      <c r="C16" s="124" t="s">
        <v>34</v>
      </c>
      <c r="D16" s="125"/>
      <c r="E16" s="125"/>
      <c r="F16" s="125"/>
      <c r="G16" s="125"/>
      <c r="H16" s="125"/>
      <c r="I16" s="126"/>
    </row>
    <row r="17" spans="2:9" ht="30" customHeight="1">
      <c r="B17" s="3" t="s">
        <v>35</v>
      </c>
      <c r="C17" s="4" t="s">
        <v>17</v>
      </c>
      <c r="D17" s="5" t="s">
        <v>18</v>
      </c>
      <c r="E17" s="6" t="s">
        <v>19</v>
      </c>
      <c r="F17" s="7" t="s">
        <v>20</v>
      </c>
      <c r="G17" s="71"/>
      <c r="H17" s="8">
        <v>255.76</v>
      </c>
      <c r="I17" s="9">
        <f>ROUND(G17*H17,2)</f>
        <v>0</v>
      </c>
    </row>
    <row r="18" spans="2:9" ht="20.100000000000001" customHeight="1">
      <c r="B18" s="3" t="s">
        <v>36</v>
      </c>
      <c r="C18" s="4" t="s">
        <v>22</v>
      </c>
      <c r="D18" s="5" t="s">
        <v>18</v>
      </c>
      <c r="E18" s="6" t="s">
        <v>23</v>
      </c>
      <c r="F18" s="7" t="s">
        <v>20</v>
      </c>
      <c r="G18" s="72"/>
      <c r="H18" s="10">
        <v>159.85</v>
      </c>
      <c r="I18" s="9">
        <f>ROUND(G18*H18,2)</f>
        <v>0</v>
      </c>
    </row>
    <row r="19" spans="2:9" ht="28.5">
      <c r="B19" s="3" t="s">
        <v>37</v>
      </c>
      <c r="C19" s="4" t="s">
        <v>25</v>
      </c>
      <c r="D19" s="5" t="s">
        <v>18</v>
      </c>
      <c r="E19" s="6" t="s">
        <v>23</v>
      </c>
      <c r="F19" s="7" t="s">
        <v>20</v>
      </c>
      <c r="G19" s="72"/>
      <c r="H19" s="10">
        <v>159.85</v>
      </c>
      <c r="I19" s="9">
        <f>ROUND(G19*H19,2)</f>
        <v>0</v>
      </c>
    </row>
    <row r="20" spans="2:9" ht="20.100000000000001" customHeight="1">
      <c r="B20" s="3" t="s">
        <v>38</v>
      </c>
      <c r="C20" s="4" t="s">
        <v>39</v>
      </c>
      <c r="D20" s="5" t="s">
        <v>18</v>
      </c>
      <c r="E20" s="6" t="s">
        <v>30</v>
      </c>
      <c r="F20" s="7" t="s">
        <v>20</v>
      </c>
      <c r="G20" s="72"/>
      <c r="H20" s="10">
        <v>95.91</v>
      </c>
      <c r="I20" s="9">
        <f t="shared" ref="I20:I21" si="1">ROUND(G20*H20,2)</f>
        <v>0</v>
      </c>
    </row>
    <row r="21" spans="2:9" ht="20.100000000000001" customHeight="1" thickBot="1">
      <c r="B21" s="3" t="s">
        <v>40</v>
      </c>
      <c r="C21" s="4" t="s">
        <v>29</v>
      </c>
      <c r="D21" s="5" t="s">
        <v>18</v>
      </c>
      <c r="E21" s="6" t="s">
        <v>30</v>
      </c>
      <c r="F21" s="7" t="s">
        <v>20</v>
      </c>
      <c r="G21" s="72"/>
      <c r="H21" s="10">
        <v>95.91</v>
      </c>
      <c r="I21" s="9">
        <f t="shared" si="1"/>
        <v>0</v>
      </c>
    </row>
    <row r="22" spans="2:9" ht="20.100000000000001" customHeight="1" thickBot="1">
      <c r="B22" s="101" t="s">
        <v>41</v>
      </c>
      <c r="C22" s="124" t="s">
        <v>42</v>
      </c>
      <c r="D22" s="125"/>
      <c r="E22" s="125"/>
      <c r="F22" s="125"/>
      <c r="G22" s="125"/>
      <c r="H22" s="125"/>
      <c r="I22" s="126"/>
    </row>
    <row r="23" spans="2:9" ht="28.5">
      <c r="B23" s="3" t="s">
        <v>43</v>
      </c>
      <c r="C23" s="4" t="s">
        <v>17</v>
      </c>
      <c r="D23" s="5" t="s">
        <v>18</v>
      </c>
      <c r="E23" s="6" t="s">
        <v>19</v>
      </c>
      <c r="F23" s="7" t="s">
        <v>20</v>
      </c>
      <c r="G23" s="71"/>
      <c r="H23" s="8">
        <v>255.76</v>
      </c>
      <c r="I23" s="9">
        <f t="shared" ref="I23:I27" si="2">ROUND(G23*H23,2)</f>
        <v>0</v>
      </c>
    </row>
    <row r="24" spans="2:9" ht="20.100000000000001" customHeight="1">
      <c r="B24" s="3" t="s">
        <v>44</v>
      </c>
      <c r="C24" s="4" t="s">
        <v>22</v>
      </c>
      <c r="D24" s="5" t="s">
        <v>18</v>
      </c>
      <c r="E24" s="6" t="s">
        <v>23</v>
      </c>
      <c r="F24" s="7" t="s">
        <v>20</v>
      </c>
      <c r="G24" s="72"/>
      <c r="H24" s="10">
        <v>159.85</v>
      </c>
      <c r="I24" s="9">
        <f t="shared" si="2"/>
        <v>0</v>
      </c>
    </row>
    <row r="25" spans="2:9" ht="28.5">
      <c r="B25" s="3" t="s">
        <v>45</v>
      </c>
      <c r="C25" s="4" t="s">
        <v>25</v>
      </c>
      <c r="D25" s="5" t="s">
        <v>18</v>
      </c>
      <c r="E25" s="6" t="s">
        <v>23</v>
      </c>
      <c r="F25" s="7" t="s">
        <v>20</v>
      </c>
      <c r="G25" s="72"/>
      <c r="H25" s="10">
        <v>159.85</v>
      </c>
      <c r="I25" s="9">
        <f t="shared" si="2"/>
        <v>0</v>
      </c>
    </row>
    <row r="26" spans="2:9" ht="20.100000000000001" customHeight="1">
      <c r="B26" s="3" t="s">
        <v>46</v>
      </c>
      <c r="C26" s="4" t="s">
        <v>47</v>
      </c>
      <c r="D26" s="5" t="s">
        <v>18</v>
      </c>
      <c r="E26" s="6" t="s">
        <v>30</v>
      </c>
      <c r="F26" s="7" t="s">
        <v>20</v>
      </c>
      <c r="G26" s="72"/>
      <c r="H26" s="10">
        <v>95.91</v>
      </c>
      <c r="I26" s="9">
        <f t="shared" si="2"/>
        <v>0</v>
      </c>
    </row>
    <row r="27" spans="2:9" ht="15">
      <c r="B27" s="3" t="s">
        <v>48</v>
      </c>
      <c r="C27" s="4" t="s">
        <v>29</v>
      </c>
      <c r="D27" s="5" t="s">
        <v>18</v>
      </c>
      <c r="E27" s="6" t="s">
        <v>30</v>
      </c>
      <c r="F27" s="7" t="s">
        <v>20</v>
      </c>
      <c r="G27" s="72"/>
      <c r="H27" s="10">
        <v>95.91</v>
      </c>
      <c r="I27" s="9">
        <f t="shared" si="2"/>
        <v>0</v>
      </c>
    </row>
    <row r="28" spans="2:9" ht="20.100000000000001" customHeight="1" thickBot="1">
      <c r="B28" s="3"/>
      <c r="C28" s="107" t="s">
        <v>49</v>
      </c>
      <c r="D28" s="108"/>
      <c r="E28" s="108"/>
      <c r="F28" s="108"/>
      <c r="G28" s="108"/>
      <c r="H28" s="109"/>
      <c r="I28" s="11">
        <f>SUM(I17:I27)</f>
        <v>0</v>
      </c>
    </row>
    <row r="29" spans="2:9" ht="30" customHeight="1" thickBot="1">
      <c r="B29" s="2">
        <v>3</v>
      </c>
      <c r="C29" s="127" t="s">
        <v>50</v>
      </c>
      <c r="D29" s="127"/>
      <c r="E29" s="127"/>
      <c r="F29" s="127"/>
      <c r="G29" s="127"/>
      <c r="H29" s="127"/>
      <c r="I29" s="128"/>
    </row>
    <row r="30" spans="2:9" ht="20.100000000000001" customHeight="1" thickBot="1">
      <c r="B30" s="101" t="s">
        <v>51</v>
      </c>
      <c r="C30" s="124" t="s">
        <v>52</v>
      </c>
      <c r="D30" s="125"/>
      <c r="E30" s="125"/>
      <c r="F30" s="125"/>
      <c r="G30" s="125"/>
      <c r="H30" s="125"/>
      <c r="I30" s="126"/>
    </row>
    <row r="31" spans="2:9" ht="28.5">
      <c r="B31" s="3" t="s">
        <v>53</v>
      </c>
      <c r="C31" s="4" t="s">
        <v>17</v>
      </c>
      <c r="D31" s="5" t="s">
        <v>18</v>
      </c>
      <c r="E31" s="6" t="s">
        <v>19</v>
      </c>
      <c r="F31" s="7" t="s">
        <v>20</v>
      </c>
      <c r="G31" s="71"/>
      <c r="H31" s="8">
        <v>255.76</v>
      </c>
      <c r="I31" s="9">
        <f>ROUND(G31*H31,2)</f>
        <v>0</v>
      </c>
    </row>
    <row r="32" spans="2:9" ht="20.100000000000001" customHeight="1">
      <c r="B32" s="3" t="s">
        <v>54</v>
      </c>
      <c r="C32" s="4" t="s">
        <v>22</v>
      </c>
      <c r="D32" s="5" t="s">
        <v>18</v>
      </c>
      <c r="E32" s="6" t="s">
        <v>23</v>
      </c>
      <c r="F32" s="7" t="s">
        <v>20</v>
      </c>
      <c r="G32" s="72"/>
      <c r="H32" s="10">
        <v>159.85</v>
      </c>
      <c r="I32" s="9">
        <f>ROUND(G32*H32,2)</f>
        <v>0</v>
      </c>
    </row>
    <row r="33" spans="2:9" ht="28.5">
      <c r="B33" s="3" t="s">
        <v>55</v>
      </c>
      <c r="C33" s="4" t="s">
        <v>25</v>
      </c>
      <c r="D33" s="5" t="s">
        <v>18</v>
      </c>
      <c r="E33" s="6" t="s">
        <v>23</v>
      </c>
      <c r="F33" s="7" t="s">
        <v>20</v>
      </c>
      <c r="G33" s="72"/>
      <c r="H33" s="10">
        <v>159.85</v>
      </c>
      <c r="I33" s="9">
        <f>ROUND(G33*H33,2)</f>
        <v>0</v>
      </c>
    </row>
    <row r="34" spans="2:9" ht="20.100000000000001" customHeight="1">
      <c r="B34" s="3" t="s">
        <v>56</v>
      </c>
      <c r="C34" s="4" t="s">
        <v>27</v>
      </c>
      <c r="D34" s="5" t="s">
        <v>18</v>
      </c>
      <c r="E34" s="6" t="s">
        <v>23</v>
      </c>
      <c r="F34" s="7" t="s">
        <v>20</v>
      </c>
      <c r="G34" s="72"/>
      <c r="H34" s="10">
        <v>159.85</v>
      </c>
      <c r="I34" s="9">
        <f t="shared" ref="I34:I35" si="3">ROUND(G34*H34,2)</f>
        <v>0</v>
      </c>
    </row>
    <row r="35" spans="2:9" ht="20.100000000000001" customHeight="1" thickBot="1">
      <c r="B35" s="3" t="s">
        <v>57</v>
      </c>
      <c r="C35" s="4" t="s">
        <v>29</v>
      </c>
      <c r="D35" s="5" t="s">
        <v>18</v>
      </c>
      <c r="E35" s="6" t="s">
        <v>30</v>
      </c>
      <c r="F35" s="7" t="s">
        <v>20</v>
      </c>
      <c r="G35" s="72"/>
      <c r="H35" s="10">
        <v>95.91</v>
      </c>
      <c r="I35" s="9">
        <f t="shared" si="3"/>
        <v>0</v>
      </c>
    </row>
    <row r="36" spans="2:9" ht="20.100000000000001" customHeight="1" thickBot="1">
      <c r="B36" s="101" t="s">
        <v>58</v>
      </c>
      <c r="C36" s="124" t="s">
        <v>59</v>
      </c>
      <c r="D36" s="125"/>
      <c r="E36" s="125"/>
      <c r="F36" s="125"/>
      <c r="G36" s="125"/>
      <c r="H36" s="125"/>
      <c r="I36" s="126"/>
    </row>
    <row r="37" spans="2:9" ht="28.5">
      <c r="B37" s="3" t="s">
        <v>60</v>
      </c>
      <c r="C37" s="4" t="s">
        <v>17</v>
      </c>
      <c r="D37" s="5" t="s">
        <v>18</v>
      </c>
      <c r="E37" s="6" t="s">
        <v>19</v>
      </c>
      <c r="F37" s="7" t="s">
        <v>20</v>
      </c>
      <c r="G37" s="71"/>
      <c r="H37" s="8">
        <v>255.76</v>
      </c>
      <c r="I37" s="9">
        <f t="shared" ref="I37:I41" si="4">ROUND(G37*H37,2)</f>
        <v>0</v>
      </c>
    </row>
    <row r="38" spans="2:9" ht="20.100000000000001" customHeight="1">
      <c r="B38" s="3" t="s">
        <v>61</v>
      </c>
      <c r="C38" s="4" t="s">
        <v>22</v>
      </c>
      <c r="D38" s="5" t="s">
        <v>18</v>
      </c>
      <c r="E38" s="6" t="s">
        <v>23</v>
      </c>
      <c r="F38" s="7" t="s">
        <v>20</v>
      </c>
      <c r="G38" s="72"/>
      <c r="H38" s="10">
        <v>159.85</v>
      </c>
      <c r="I38" s="9">
        <f t="shared" si="4"/>
        <v>0</v>
      </c>
    </row>
    <row r="39" spans="2:9" ht="28.5">
      <c r="B39" s="3" t="s">
        <v>62</v>
      </c>
      <c r="C39" s="4" t="s">
        <v>25</v>
      </c>
      <c r="D39" s="5" t="s">
        <v>18</v>
      </c>
      <c r="E39" s="6" t="s">
        <v>23</v>
      </c>
      <c r="F39" s="7" t="s">
        <v>20</v>
      </c>
      <c r="G39" s="72"/>
      <c r="H39" s="10">
        <v>159.85</v>
      </c>
      <c r="I39" s="9">
        <f t="shared" si="4"/>
        <v>0</v>
      </c>
    </row>
    <row r="40" spans="2:9" ht="20.100000000000001" customHeight="1">
      <c r="B40" s="3" t="s">
        <v>63</v>
      </c>
      <c r="C40" s="4" t="s">
        <v>47</v>
      </c>
      <c r="D40" s="5" t="s">
        <v>18</v>
      </c>
      <c r="E40" s="6" t="s">
        <v>30</v>
      </c>
      <c r="F40" s="7" t="s">
        <v>20</v>
      </c>
      <c r="G40" s="72"/>
      <c r="H40" s="10">
        <v>95.91</v>
      </c>
      <c r="I40" s="9">
        <f t="shared" si="4"/>
        <v>0</v>
      </c>
    </row>
    <row r="41" spans="2:9" ht="20.100000000000001" customHeight="1" thickBot="1">
      <c r="B41" s="3" t="s">
        <v>64</v>
      </c>
      <c r="C41" s="4" t="s">
        <v>29</v>
      </c>
      <c r="D41" s="5" t="s">
        <v>18</v>
      </c>
      <c r="E41" s="6" t="s">
        <v>30</v>
      </c>
      <c r="F41" s="7" t="s">
        <v>20</v>
      </c>
      <c r="G41" s="72"/>
      <c r="H41" s="10">
        <v>95.91</v>
      </c>
      <c r="I41" s="9">
        <f t="shared" si="4"/>
        <v>0</v>
      </c>
    </row>
    <row r="42" spans="2:9" ht="20.100000000000001" customHeight="1" thickBot="1">
      <c r="B42" s="101" t="s">
        <v>65</v>
      </c>
      <c r="C42" s="124" t="s">
        <v>59</v>
      </c>
      <c r="D42" s="125"/>
      <c r="E42" s="125"/>
      <c r="F42" s="125"/>
      <c r="G42" s="125"/>
      <c r="H42" s="125"/>
      <c r="I42" s="126"/>
    </row>
    <row r="43" spans="2:9" ht="28.5">
      <c r="B43" s="3" t="s">
        <v>66</v>
      </c>
      <c r="C43" s="4" t="s">
        <v>17</v>
      </c>
      <c r="D43" s="5" t="s">
        <v>18</v>
      </c>
      <c r="E43" s="6" t="s">
        <v>19</v>
      </c>
      <c r="F43" s="7" t="s">
        <v>20</v>
      </c>
      <c r="G43" s="71"/>
      <c r="H43" s="8">
        <v>255.76</v>
      </c>
      <c r="I43" s="9">
        <f t="shared" ref="I43:I47" si="5">ROUND(G43*H43,2)</f>
        <v>0</v>
      </c>
    </row>
    <row r="44" spans="2:9" ht="20.100000000000001" customHeight="1">
      <c r="B44" s="3" t="s">
        <v>67</v>
      </c>
      <c r="C44" s="4" t="s">
        <v>22</v>
      </c>
      <c r="D44" s="5" t="s">
        <v>18</v>
      </c>
      <c r="E44" s="6" t="s">
        <v>23</v>
      </c>
      <c r="F44" s="7" t="s">
        <v>20</v>
      </c>
      <c r="G44" s="72"/>
      <c r="H44" s="10">
        <v>159.85</v>
      </c>
      <c r="I44" s="9">
        <f t="shared" si="5"/>
        <v>0</v>
      </c>
    </row>
    <row r="45" spans="2:9" ht="28.5">
      <c r="B45" s="3" t="s">
        <v>68</v>
      </c>
      <c r="C45" s="4" t="s">
        <v>25</v>
      </c>
      <c r="D45" s="5" t="s">
        <v>18</v>
      </c>
      <c r="E45" s="6" t="s">
        <v>23</v>
      </c>
      <c r="F45" s="7" t="s">
        <v>20</v>
      </c>
      <c r="G45" s="72"/>
      <c r="H45" s="10">
        <v>159.85</v>
      </c>
      <c r="I45" s="9">
        <f t="shared" si="5"/>
        <v>0</v>
      </c>
    </row>
    <row r="46" spans="2:9" ht="20.100000000000001" customHeight="1">
      <c r="B46" s="3" t="s">
        <v>69</v>
      </c>
      <c r="C46" s="4" t="s">
        <v>47</v>
      </c>
      <c r="D46" s="5" t="s">
        <v>18</v>
      </c>
      <c r="E46" s="6" t="s">
        <v>30</v>
      </c>
      <c r="F46" s="7" t="s">
        <v>20</v>
      </c>
      <c r="G46" s="72"/>
      <c r="H46" s="10">
        <v>95.91</v>
      </c>
      <c r="I46" s="9">
        <f t="shared" si="5"/>
        <v>0</v>
      </c>
    </row>
    <row r="47" spans="2:9" ht="20.100000000000001" customHeight="1">
      <c r="B47" s="3" t="s">
        <v>70</v>
      </c>
      <c r="C47" s="4" t="s">
        <v>29</v>
      </c>
      <c r="D47" s="5" t="s">
        <v>18</v>
      </c>
      <c r="E47" s="6" t="s">
        <v>30</v>
      </c>
      <c r="F47" s="7" t="s">
        <v>20</v>
      </c>
      <c r="G47" s="72"/>
      <c r="H47" s="10">
        <v>95.91</v>
      </c>
      <c r="I47" s="9">
        <f t="shared" si="5"/>
        <v>0</v>
      </c>
    </row>
    <row r="48" spans="2:9" ht="20.100000000000001" customHeight="1" thickBot="1">
      <c r="B48" s="3"/>
      <c r="C48" s="107" t="s">
        <v>71</v>
      </c>
      <c r="D48" s="108"/>
      <c r="E48" s="108"/>
      <c r="F48" s="108"/>
      <c r="G48" s="108"/>
      <c r="H48" s="109"/>
      <c r="I48" s="11">
        <f>SUM(I31:I47)</f>
        <v>0</v>
      </c>
    </row>
    <row r="49" spans="2:9" ht="20.100000000000001" customHeight="1" thickBot="1">
      <c r="B49" s="2">
        <v>4</v>
      </c>
      <c r="C49" s="127" t="s">
        <v>72</v>
      </c>
      <c r="D49" s="127"/>
      <c r="E49" s="127"/>
      <c r="F49" s="127"/>
      <c r="G49" s="127"/>
      <c r="H49" s="127"/>
      <c r="I49" s="128"/>
    </row>
    <row r="50" spans="2:9" ht="20.100000000000001" customHeight="1" thickBot="1">
      <c r="B50" s="101" t="s">
        <v>73</v>
      </c>
      <c r="C50" s="124" t="s">
        <v>74</v>
      </c>
      <c r="D50" s="125"/>
      <c r="E50" s="125"/>
      <c r="F50" s="125"/>
      <c r="G50" s="125"/>
      <c r="H50" s="125"/>
      <c r="I50" s="126"/>
    </row>
    <row r="51" spans="2:9" ht="28.5">
      <c r="B51" s="3" t="s">
        <v>75</v>
      </c>
      <c r="C51" s="4" t="s">
        <v>17</v>
      </c>
      <c r="D51" s="5" t="s">
        <v>18</v>
      </c>
      <c r="E51" s="6" t="s">
        <v>19</v>
      </c>
      <c r="F51" s="7" t="s">
        <v>20</v>
      </c>
      <c r="G51" s="71"/>
      <c r="H51" s="8">
        <v>255.76</v>
      </c>
      <c r="I51" s="9">
        <f>ROUND(G51*H51,2)</f>
        <v>0</v>
      </c>
    </row>
    <row r="52" spans="2:9" ht="20.100000000000001" customHeight="1">
      <c r="B52" s="3" t="s">
        <v>76</v>
      </c>
      <c r="C52" s="4" t="s">
        <v>22</v>
      </c>
      <c r="D52" s="5" t="s">
        <v>18</v>
      </c>
      <c r="E52" s="6" t="s">
        <v>23</v>
      </c>
      <c r="F52" s="7" t="s">
        <v>20</v>
      </c>
      <c r="G52" s="72"/>
      <c r="H52" s="10">
        <v>159.85</v>
      </c>
      <c r="I52" s="9">
        <f>ROUND(G52*H52,2)</f>
        <v>0</v>
      </c>
    </row>
    <row r="53" spans="2:9" ht="28.5">
      <c r="B53" s="3" t="s">
        <v>77</v>
      </c>
      <c r="C53" s="4" t="s">
        <v>25</v>
      </c>
      <c r="D53" s="5" t="s">
        <v>18</v>
      </c>
      <c r="E53" s="6" t="s">
        <v>23</v>
      </c>
      <c r="F53" s="7" t="s">
        <v>20</v>
      </c>
      <c r="G53" s="72"/>
      <c r="H53" s="10">
        <v>159.85</v>
      </c>
      <c r="I53" s="9">
        <f>ROUND(G53*H53,2)</f>
        <v>0</v>
      </c>
    </row>
    <row r="54" spans="2:9" ht="20.100000000000001" customHeight="1">
      <c r="B54" s="3" t="s">
        <v>78</v>
      </c>
      <c r="C54" s="4" t="s">
        <v>47</v>
      </c>
      <c r="D54" s="5" t="s">
        <v>18</v>
      </c>
      <c r="E54" s="6" t="s">
        <v>30</v>
      </c>
      <c r="F54" s="7" t="s">
        <v>20</v>
      </c>
      <c r="G54" s="72"/>
      <c r="H54" s="10">
        <v>95.91</v>
      </c>
      <c r="I54" s="9">
        <f t="shared" ref="I54:I55" si="6">ROUND(G54*H54,2)</f>
        <v>0</v>
      </c>
    </row>
    <row r="55" spans="2:9" ht="20.100000000000001" customHeight="1" thickBot="1">
      <c r="B55" s="3" t="s">
        <v>79</v>
      </c>
      <c r="C55" s="4" t="s">
        <v>29</v>
      </c>
      <c r="D55" s="5" t="s">
        <v>18</v>
      </c>
      <c r="E55" s="6" t="s">
        <v>30</v>
      </c>
      <c r="F55" s="7" t="s">
        <v>20</v>
      </c>
      <c r="G55" s="72"/>
      <c r="H55" s="10">
        <v>95.91</v>
      </c>
      <c r="I55" s="9">
        <f t="shared" si="6"/>
        <v>0</v>
      </c>
    </row>
    <row r="56" spans="2:9" ht="20.100000000000001" customHeight="1" thickBot="1">
      <c r="B56" s="101" t="s">
        <v>80</v>
      </c>
      <c r="C56" s="124" t="s">
        <v>81</v>
      </c>
      <c r="D56" s="125"/>
      <c r="E56" s="125"/>
      <c r="F56" s="125"/>
      <c r="G56" s="125"/>
      <c r="H56" s="125"/>
      <c r="I56" s="126"/>
    </row>
    <row r="57" spans="2:9" ht="28.5">
      <c r="B57" s="3" t="s">
        <v>82</v>
      </c>
      <c r="C57" s="4" t="s">
        <v>17</v>
      </c>
      <c r="D57" s="5" t="s">
        <v>18</v>
      </c>
      <c r="E57" s="6" t="s">
        <v>19</v>
      </c>
      <c r="F57" s="7" t="s">
        <v>20</v>
      </c>
      <c r="G57" s="71"/>
      <c r="H57" s="8">
        <v>255.76</v>
      </c>
      <c r="I57" s="9">
        <f>ROUND(G57*H57,2)</f>
        <v>0</v>
      </c>
    </row>
    <row r="58" spans="2:9" ht="20.100000000000001" customHeight="1">
      <c r="B58" s="3" t="s">
        <v>83</v>
      </c>
      <c r="C58" s="4" t="s">
        <v>22</v>
      </c>
      <c r="D58" s="5" t="s">
        <v>18</v>
      </c>
      <c r="E58" s="6" t="s">
        <v>23</v>
      </c>
      <c r="F58" s="7" t="s">
        <v>20</v>
      </c>
      <c r="G58" s="72"/>
      <c r="H58" s="10">
        <v>159.85</v>
      </c>
      <c r="I58" s="9">
        <f>ROUND(G58*H58,2)</f>
        <v>0</v>
      </c>
    </row>
    <row r="59" spans="2:9" ht="28.5">
      <c r="B59" s="3" t="s">
        <v>84</v>
      </c>
      <c r="C59" s="4" t="s">
        <v>25</v>
      </c>
      <c r="D59" s="5" t="s">
        <v>18</v>
      </c>
      <c r="E59" s="6" t="s">
        <v>23</v>
      </c>
      <c r="F59" s="7" t="s">
        <v>20</v>
      </c>
      <c r="G59" s="72"/>
      <c r="H59" s="10">
        <v>159.85</v>
      </c>
      <c r="I59" s="9">
        <f>ROUND(G59*H59,2)</f>
        <v>0</v>
      </c>
    </row>
    <row r="60" spans="2:9" ht="20.100000000000001" customHeight="1">
      <c r="B60" s="3" t="s">
        <v>85</v>
      </c>
      <c r="C60" s="4" t="s">
        <v>27</v>
      </c>
      <c r="D60" s="5" t="s">
        <v>18</v>
      </c>
      <c r="E60" s="6" t="s">
        <v>23</v>
      </c>
      <c r="F60" s="7" t="s">
        <v>20</v>
      </c>
      <c r="G60" s="72"/>
      <c r="H60" s="10">
        <v>159.85</v>
      </c>
      <c r="I60" s="9">
        <f t="shared" ref="I60:I61" si="7">ROUND(G60*H60,2)</f>
        <v>0</v>
      </c>
    </row>
    <row r="61" spans="2:9" ht="20.100000000000001" customHeight="1">
      <c r="B61" s="3" t="s">
        <v>86</v>
      </c>
      <c r="C61" s="4" t="s">
        <v>29</v>
      </c>
      <c r="D61" s="5" t="s">
        <v>18</v>
      </c>
      <c r="E61" s="6" t="s">
        <v>30</v>
      </c>
      <c r="F61" s="7" t="s">
        <v>20</v>
      </c>
      <c r="G61" s="72"/>
      <c r="H61" s="10">
        <v>95.91</v>
      </c>
      <c r="I61" s="9">
        <f t="shared" si="7"/>
        <v>0</v>
      </c>
    </row>
    <row r="62" spans="2:9" ht="20.100000000000001" customHeight="1" thickBot="1">
      <c r="B62" s="3"/>
      <c r="C62" s="107" t="s">
        <v>87</v>
      </c>
      <c r="D62" s="108"/>
      <c r="E62" s="108"/>
      <c r="F62" s="108"/>
      <c r="G62" s="108"/>
      <c r="H62" s="109"/>
      <c r="I62" s="11">
        <f>SUM(I51:I61)</f>
        <v>0</v>
      </c>
    </row>
    <row r="63" spans="2:9" ht="20.100000000000001" customHeight="1" thickBot="1">
      <c r="B63" s="2">
        <v>5</v>
      </c>
      <c r="C63" s="149" t="s">
        <v>88</v>
      </c>
      <c r="D63" s="150"/>
      <c r="E63" s="150"/>
      <c r="F63" s="150"/>
      <c r="G63" s="150"/>
      <c r="H63" s="150"/>
      <c r="I63" s="151"/>
    </row>
    <row r="64" spans="2:9" ht="28.5">
      <c r="B64" s="3" t="s">
        <v>89</v>
      </c>
      <c r="C64" s="4" t="s">
        <v>17</v>
      </c>
      <c r="D64" s="5" t="s">
        <v>18</v>
      </c>
      <c r="E64" s="6" t="s">
        <v>19</v>
      </c>
      <c r="F64" s="7" t="s">
        <v>20</v>
      </c>
      <c r="G64" s="71"/>
      <c r="H64" s="8">
        <v>255.76</v>
      </c>
      <c r="I64" s="9">
        <f t="shared" ref="I64:I68" si="8">ROUND(G64*H64,2)</f>
        <v>0</v>
      </c>
    </row>
    <row r="65" spans="2:9" ht="20.100000000000001" customHeight="1">
      <c r="B65" s="3" t="s">
        <v>90</v>
      </c>
      <c r="C65" s="4" t="s">
        <v>22</v>
      </c>
      <c r="D65" s="5" t="s">
        <v>18</v>
      </c>
      <c r="E65" s="6" t="s">
        <v>23</v>
      </c>
      <c r="F65" s="7" t="s">
        <v>20</v>
      </c>
      <c r="G65" s="72"/>
      <c r="H65" s="10">
        <v>159.85</v>
      </c>
      <c r="I65" s="9">
        <f t="shared" si="8"/>
        <v>0</v>
      </c>
    </row>
    <row r="66" spans="2:9" ht="28.5">
      <c r="B66" s="3" t="s">
        <v>91</v>
      </c>
      <c r="C66" s="4" t="s">
        <v>25</v>
      </c>
      <c r="D66" s="5" t="s">
        <v>18</v>
      </c>
      <c r="E66" s="6" t="s">
        <v>23</v>
      </c>
      <c r="F66" s="7" t="s">
        <v>20</v>
      </c>
      <c r="G66" s="72"/>
      <c r="H66" s="10">
        <v>159.85</v>
      </c>
      <c r="I66" s="9">
        <f t="shared" si="8"/>
        <v>0</v>
      </c>
    </row>
    <row r="67" spans="2:9" ht="20.100000000000001" customHeight="1">
      <c r="B67" s="3" t="s">
        <v>92</v>
      </c>
      <c r="C67" s="4" t="s">
        <v>47</v>
      </c>
      <c r="D67" s="5" t="s">
        <v>18</v>
      </c>
      <c r="E67" s="6" t="s">
        <v>30</v>
      </c>
      <c r="F67" s="7" t="s">
        <v>20</v>
      </c>
      <c r="G67" s="72"/>
      <c r="H67" s="10">
        <v>95.91</v>
      </c>
      <c r="I67" s="9">
        <f t="shared" si="8"/>
        <v>0</v>
      </c>
    </row>
    <row r="68" spans="2:9" ht="20.100000000000001" customHeight="1">
      <c r="B68" s="3" t="s">
        <v>93</v>
      </c>
      <c r="C68" s="4" t="s">
        <v>29</v>
      </c>
      <c r="D68" s="5" t="s">
        <v>18</v>
      </c>
      <c r="E68" s="6" t="s">
        <v>30</v>
      </c>
      <c r="F68" s="7" t="s">
        <v>20</v>
      </c>
      <c r="G68" s="72"/>
      <c r="H68" s="10">
        <v>95.91</v>
      </c>
      <c r="I68" s="9">
        <f t="shared" si="8"/>
        <v>0</v>
      </c>
    </row>
    <row r="69" spans="2:9" ht="20.100000000000001" customHeight="1" thickBot="1">
      <c r="B69" s="75"/>
      <c r="C69" s="107" t="s">
        <v>94</v>
      </c>
      <c r="D69" s="108"/>
      <c r="E69" s="108"/>
      <c r="F69" s="108"/>
      <c r="G69" s="108"/>
      <c r="H69" s="109"/>
      <c r="I69" s="11">
        <f>SUM(I64:I68)</f>
        <v>0</v>
      </c>
    </row>
    <row r="70" spans="2:9" ht="20.100000000000001" customHeight="1" thickBot="1">
      <c r="B70" s="74"/>
      <c r="C70" s="105" t="s">
        <v>95</v>
      </c>
      <c r="D70" s="106"/>
      <c r="E70" s="106"/>
      <c r="F70" s="106"/>
      <c r="G70" s="106"/>
      <c r="H70" s="106"/>
      <c r="I70" s="12">
        <f>I14+I28+I69</f>
        <v>0</v>
      </c>
    </row>
    <row r="71" spans="2:9" ht="20.100000000000001" customHeight="1" thickBot="1">
      <c r="B71" s="129" t="s">
        <v>96</v>
      </c>
      <c r="C71" s="130"/>
      <c r="D71" s="130"/>
      <c r="E71" s="130"/>
      <c r="F71" s="130"/>
      <c r="G71" s="130"/>
      <c r="H71" s="130"/>
      <c r="I71" s="131"/>
    </row>
  </sheetData>
  <mergeCells count="31">
    <mergeCell ref="B71:I71"/>
    <mergeCell ref="B5:I5"/>
    <mergeCell ref="H6:I6"/>
    <mergeCell ref="B6:B7"/>
    <mergeCell ref="C6:C7"/>
    <mergeCell ref="D6:D7"/>
    <mergeCell ref="E6:E7"/>
    <mergeCell ref="F6:F7"/>
    <mergeCell ref="G6:G7"/>
    <mergeCell ref="C14:H14"/>
    <mergeCell ref="C8:I8"/>
    <mergeCell ref="C15:I15"/>
    <mergeCell ref="C63:I63"/>
    <mergeCell ref="C29:I29"/>
    <mergeCell ref="C16:I16"/>
    <mergeCell ref="C22:I22"/>
    <mergeCell ref="C70:H70"/>
    <mergeCell ref="C28:H28"/>
    <mergeCell ref="E2:I2"/>
    <mergeCell ref="B2:D4"/>
    <mergeCell ref="C69:H69"/>
    <mergeCell ref="F3:I3"/>
    <mergeCell ref="F4:I4"/>
    <mergeCell ref="C50:I50"/>
    <mergeCell ref="C56:I56"/>
    <mergeCell ref="C62:H62"/>
    <mergeCell ref="C30:I30"/>
    <mergeCell ref="C36:I36"/>
    <mergeCell ref="C42:I42"/>
    <mergeCell ref="C48:H48"/>
    <mergeCell ref="C49:I49"/>
  </mergeCells>
  <phoneticPr fontId="0" type="noConversion"/>
  <printOptions horizontalCentered="1"/>
  <pageMargins left="0.39370078740157483" right="0.39370078740157483" top="0.59055118110236227" bottom="0.59055118110236227" header="0" footer="0"/>
  <pageSetup paperSize="9" scale="84" fitToHeight="0" orientation="landscape" r:id="rId1"/>
  <headerFooter alignWithMargins="0">
    <oddFooter>&amp;R&amp;8Páginas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24"/>
  <sheetViews>
    <sheetView zoomScale="90" zoomScaleNormal="90" workbookViewId="0">
      <selection activeCell="F24" sqref="F24"/>
    </sheetView>
  </sheetViews>
  <sheetFormatPr defaultRowHeight="14.25"/>
  <cols>
    <col min="1" max="1" width="0.85546875" style="76" customWidth="1"/>
    <col min="2" max="2" width="9.140625" style="76"/>
    <col min="3" max="3" width="22.42578125" style="76" customWidth="1"/>
    <col min="4" max="4" width="11" style="76" customWidth="1"/>
    <col min="5" max="6" width="11.42578125" style="76" customWidth="1"/>
    <col min="7" max="7" width="11" style="76" customWidth="1"/>
    <col min="8" max="8" width="11.5703125" style="76" customWidth="1"/>
    <col min="9" max="9" width="11.42578125" style="76" customWidth="1"/>
    <col min="10" max="10" width="11.28515625" style="76" customWidth="1"/>
    <col min="11" max="11" width="11" style="76" customWidth="1"/>
    <col min="12" max="12" width="11.140625" style="76" customWidth="1"/>
    <col min="13" max="13" width="10.85546875" style="76" customWidth="1"/>
    <col min="14" max="14" width="10.5703125" style="76" customWidth="1"/>
    <col min="15" max="15" width="11.42578125" style="76" customWidth="1"/>
    <col min="16" max="16" width="21.7109375" style="76" customWidth="1"/>
    <col min="17" max="17" width="0" style="76" hidden="1" customWidth="1"/>
    <col min="18" max="18" width="11.42578125" style="76" hidden="1" customWidth="1"/>
    <col min="19" max="20" width="14.42578125" style="76" hidden="1" customWidth="1"/>
    <col min="21" max="21" width="8.85546875" style="76" hidden="1" customWidth="1"/>
    <col min="22" max="22" width="14.5703125" style="76" hidden="1" customWidth="1"/>
    <col min="23" max="24" width="0" style="76" hidden="1" customWidth="1"/>
    <col min="25" max="16384" width="9.140625" style="76"/>
  </cols>
  <sheetData>
    <row r="1" spans="2:22" ht="15" thickBot="1"/>
    <row r="2" spans="2:22" ht="24.95" customHeight="1">
      <c r="B2" s="165" t="s">
        <v>0</v>
      </c>
      <c r="C2" s="166"/>
      <c r="D2" s="166"/>
      <c r="E2" s="166"/>
      <c r="F2" s="167"/>
      <c r="G2" s="174" t="s">
        <v>97</v>
      </c>
      <c r="H2" s="175"/>
      <c r="I2" s="175"/>
      <c r="J2" s="176"/>
      <c r="K2" s="176"/>
      <c r="L2" s="176"/>
      <c r="M2" s="176"/>
      <c r="N2" s="176"/>
      <c r="O2" s="176"/>
      <c r="P2" s="177"/>
    </row>
    <row r="3" spans="2:22" ht="24.95" customHeight="1">
      <c r="B3" s="168"/>
      <c r="C3" s="169"/>
      <c r="D3" s="169"/>
      <c r="E3" s="169"/>
      <c r="F3" s="170"/>
      <c r="G3" s="178" t="s">
        <v>2</v>
      </c>
      <c r="H3" s="179"/>
      <c r="I3" s="180"/>
      <c r="J3" s="181" t="s">
        <v>3</v>
      </c>
      <c r="K3" s="182"/>
      <c r="L3" s="182"/>
      <c r="M3" s="182"/>
      <c r="N3" s="182"/>
      <c r="O3" s="182"/>
      <c r="P3" s="183"/>
    </row>
    <row r="4" spans="2:22" ht="39.950000000000003" customHeight="1">
      <c r="B4" s="171"/>
      <c r="C4" s="172"/>
      <c r="D4" s="172"/>
      <c r="E4" s="172"/>
      <c r="F4" s="173"/>
      <c r="G4" s="184" t="s">
        <v>4</v>
      </c>
      <c r="H4" s="185"/>
      <c r="I4" s="186"/>
      <c r="J4" s="187" t="s">
        <v>5</v>
      </c>
      <c r="K4" s="188"/>
      <c r="L4" s="188"/>
      <c r="M4" s="188"/>
      <c r="N4" s="188"/>
      <c r="O4" s="188"/>
      <c r="P4" s="189"/>
    </row>
    <row r="5" spans="2:22" ht="15" thickBot="1"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4"/>
    </row>
    <row r="6" spans="2:22" ht="12.75" customHeight="1">
      <c r="B6" s="155" t="s">
        <v>98</v>
      </c>
      <c r="C6" s="157" t="s">
        <v>7</v>
      </c>
      <c r="D6" s="77" t="s">
        <v>99</v>
      </c>
      <c r="E6" s="78"/>
      <c r="F6" s="78"/>
      <c r="G6" s="78"/>
      <c r="H6" s="78"/>
      <c r="I6" s="78"/>
      <c r="J6" s="79"/>
      <c r="K6" s="79"/>
      <c r="L6" s="79"/>
      <c r="M6" s="79"/>
      <c r="N6" s="79"/>
      <c r="O6" s="79"/>
      <c r="P6" s="80"/>
    </row>
    <row r="7" spans="2:22" ht="15.75" thickBot="1">
      <c r="B7" s="156"/>
      <c r="C7" s="158"/>
      <c r="D7" s="81">
        <v>1</v>
      </c>
      <c r="E7" s="81">
        <v>2</v>
      </c>
      <c r="F7" s="81">
        <v>3</v>
      </c>
      <c r="G7" s="81">
        <v>4</v>
      </c>
      <c r="H7" s="81">
        <v>5</v>
      </c>
      <c r="I7" s="81">
        <v>6</v>
      </c>
      <c r="J7" s="81">
        <v>7</v>
      </c>
      <c r="K7" s="81">
        <v>8</v>
      </c>
      <c r="L7" s="81">
        <v>9</v>
      </c>
      <c r="M7" s="81">
        <v>10</v>
      </c>
      <c r="N7" s="81">
        <v>11</v>
      </c>
      <c r="O7" s="81">
        <v>12</v>
      </c>
      <c r="P7" s="82" t="s">
        <v>14</v>
      </c>
    </row>
    <row r="8" spans="2:22">
      <c r="B8" s="159">
        <v>1</v>
      </c>
      <c r="C8" s="161" t="s">
        <v>100</v>
      </c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  <c r="P8" s="163">
        <f>PO!I14</f>
        <v>0</v>
      </c>
      <c r="R8" s="190" t="e">
        <f>P8/$P$18</f>
        <v>#DIV/0!</v>
      </c>
      <c r="S8" s="190">
        <v>1.4200000000000001E-2</v>
      </c>
      <c r="T8" s="201">
        <f>S8*$S$20</f>
        <v>4970</v>
      </c>
      <c r="U8" s="204" t="s">
        <v>101</v>
      </c>
      <c r="V8" s="203">
        <f>T8</f>
        <v>4970</v>
      </c>
    </row>
    <row r="9" spans="2:22" ht="8.1" customHeight="1" thickBot="1">
      <c r="B9" s="160"/>
      <c r="C9" s="162"/>
      <c r="D9" s="102"/>
      <c r="E9" s="87"/>
      <c r="F9" s="87"/>
      <c r="G9" s="87"/>
      <c r="H9" s="88"/>
      <c r="I9" s="88"/>
      <c r="J9" s="87"/>
      <c r="K9" s="87"/>
      <c r="L9" s="87"/>
      <c r="M9" s="87"/>
      <c r="N9" s="87"/>
      <c r="O9" s="89"/>
      <c r="P9" s="164"/>
      <c r="R9" s="190"/>
      <c r="S9" s="190"/>
      <c r="T9" s="201"/>
      <c r="U9" s="204"/>
      <c r="V9" s="204"/>
    </row>
    <row r="10" spans="2:22">
      <c r="B10" s="159">
        <v>2</v>
      </c>
      <c r="C10" s="161" t="s">
        <v>102</v>
      </c>
      <c r="D10" s="83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  <c r="P10" s="163">
        <f>PO!I28</f>
        <v>0</v>
      </c>
      <c r="R10" s="190" t="e">
        <f>P10/$P$18</f>
        <v>#DIV/0!</v>
      </c>
      <c r="S10" s="190">
        <v>0.32829999999999998</v>
      </c>
      <c r="T10" s="201">
        <f>S10*$S$20</f>
        <v>114905</v>
      </c>
      <c r="U10" s="204" t="s">
        <v>103</v>
      </c>
      <c r="V10" s="205">
        <f>T10</f>
        <v>114905</v>
      </c>
    </row>
    <row r="11" spans="2:22" ht="8.1" customHeight="1" thickBot="1">
      <c r="B11" s="160"/>
      <c r="C11" s="162"/>
      <c r="D11" s="102"/>
      <c r="E11" s="103"/>
      <c r="F11" s="87"/>
      <c r="G11" s="87"/>
      <c r="H11" s="88"/>
      <c r="I11" s="88"/>
      <c r="J11" s="87"/>
      <c r="K11" s="87"/>
      <c r="L11" s="87"/>
      <c r="M11" s="87"/>
      <c r="N11" s="87"/>
      <c r="O11" s="89"/>
      <c r="P11" s="164"/>
      <c r="R11" s="190"/>
      <c r="S11" s="190"/>
      <c r="T11" s="201"/>
      <c r="U11" s="204"/>
      <c r="V11" s="205"/>
    </row>
    <row r="12" spans="2:22" ht="12.75" customHeight="1">
      <c r="B12" s="199">
        <v>3</v>
      </c>
      <c r="C12" s="200" t="s">
        <v>104</v>
      </c>
      <c r="D12" s="83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/>
      <c r="P12" s="163">
        <f>PO!I48</f>
        <v>0</v>
      </c>
      <c r="R12" s="190" t="e">
        <f>P12/$P$18</f>
        <v>#DIV/0!</v>
      </c>
      <c r="S12" s="190">
        <v>0.2</v>
      </c>
      <c r="T12" s="201">
        <f>S12*$S$20</f>
        <v>70000</v>
      </c>
      <c r="U12" s="204" t="s">
        <v>105</v>
      </c>
      <c r="V12" s="205" t="e">
        <f>T12+#REF!</f>
        <v>#REF!</v>
      </c>
    </row>
    <row r="13" spans="2:22" ht="8.1" customHeight="1" thickBot="1">
      <c r="B13" s="160"/>
      <c r="C13" s="162"/>
      <c r="D13" s="102"/>
      <c r="E13" s="103"/>
      <c r="F13" s="103"/>
      <c r="G13" s="87"/>
      <c r="H13" s="88"/>
      <c r="I13" s="88"/>
      <c r="J13" s="87"/>
      <c r="K13" s="87"/>
      <c r="L13" s="87"/>
      <c r="M13" s="87"/>
      <c r="N13" s="87"/>
      <c r="O13" s="89"/>
      <c r="P13" s="164"/>
      <c r="R13" s="190"/>
      <c r="S13" s="190"/>
      <c r="T13" s="201"/>
      <c r="U13" s="204"/>
      <c r="V13" s="205"/>
    </row>
    <row r="14" spans="2:22">
      <c r="B14" s="159">
        <v>4</v>
      </c>
      <c r="C14" s="161" t="s">
        <v>106</v>
      </c>
      <c r="D14" s="83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  <c r="P14" s="163">
        <f>PO!I62</f>
        <v>0</v>
      </c>
      <c r="R14" s="190" t="e">
        <f>P14/$P$18</f>
        <v>#DIV/0!</v>
      </c>
      <c r="S14" s="190">
        <v>1.4200000000000001E-2</v>
      </c>
      <c r="T14" s="201">
        <f>S14*$S$20</f>
        <v>4970</v>
      </c>
      <c r="U14" s="204" t="s">
        <v>101</v>
      </c>
      <c r="V14" s="203">
        <f>T14</f>
        <v>4970</v>
      </c>
    </row>
    <row r="15" spans="2:22" ht="8.1" customHeight="1" thickBot="1">
      <c r="B15" s="160"/>
      <c r="C15" s="162"/>
      <c r="D15" s="90"/>
      <c r="E15" s="87"/>
      <c r="F15" s="103"/>
      <c r="G15" s="103"/>
      <c r="H15" s="104"/>
      <c r="I15" s="88"/>
      <c r="J15" s="87"/>
      <c r="K15" s="87"/>
      <c r="L15" s="87"/>
      <c r="M15" s="87"/>
      <c r="N15" s="87"/>
      <c r="O15" s="89"/>
      <c r="P15" s="164"/>
      <c r="R15" s="190"/>
      <c r="S15" s="190"/>
      <c r="T15" s="201"/>
      <c r="U15" s="204"/>
      <c r="V15" s="204"/>
    </row>
    <row r="16" spans="2:22">
      <c r="B16" s="159">
        <v>5</v>
      </c>
      <c r="C16" s="161" t="s">
        <v>107</v>
      </c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5"/>
      <c r="P16" s="163">
        <f>PO!I69</f>
        <v>0</v>
      </c>
      <c r="R16" s="190" t="e">
        <f>P16/$P$18</f>
        <v>#DIV/0!</v>
      </c>
      <c r="S16" s="190">
        <v>1.4200000000000001E-2</v>
      </c>
      <c r="T16" s="201">
        <f>S16*$S$20</f>
        <v>4970</v>
      </c>
      <c r="U16" s="204" t="s">
        <v>101</v>
      </c>
      <c r="V16" s="203">
        <f>T16</f>
        <v>4970</v>
      </c>
    </row>
    <row r="17" spans="2:22" ht="8.1" customHeight="1" thickBot="1">
      <c r="B17" s="160"/>
      <c r="C17" s="162"/>
      <c r="D17" s="90"/>
      <c r="E17" s="87"/>
      <c r="F17" s="103"/>
      <c r="G17" s="103"/>
      <c r="H17" s="104"/>
      <c r="I17" s="88"/>
      <c r="J17" s="87"/>
      <c r="K17" s="87"/>
      <c r="L17" s="87"/>
      <c r="M17" s="87"/>
      <c r="N17" s="87"/>
      <c r="O17" s="89"/>
      <c r="P17" s="164"/>
      <c r="R17" s="190"/>
      <c r="S17" s="190"/>
      <c r="T17" s="201"/>
      <c r="U17" s="204"/>
      <c r="V17" s="204"/>
    </row>
    <row r="18" spans="2:22" ht="12.75" customHeight="1">
      <c r="B18" s="191" t="s">
        <v>108</v>
      </c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3"/>
      <c r="P18" s="197">
        <f>SUM(P8:P17)</f>
        <v>0</v>
      </c>
      <c r="R18" s="190" t="e">
        <f>P18/$P$18</f>
        <v>#DIV/0!</v>
      </c>
      <c r="S18" s="202"/>
      <c r="T18" s="201">
        <f>SUM(T8:T13)</f>
        <v>189875</v>
      </c>
    </row>
    <row r="19" spans="2:22" ht="13.5" customHeight="1" thickBot="1">
      <c r="B19" s="194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6"/>
      <c r="P19" s="198"/>
      <c r="R19" s="190"/>
      <c r="S19" s="202"/>
      <c r="T19" s="202"/>
    </row>
    <row r="20" spans="2:22">
      <c r="S20" s="91">
        <v>350000</v>
      </c>
    </row>
    <row r="21" spans="2:22">
      <c r="C21" s="76" t="s">
        <v>109</v>
      </c>
      <c r="P21" s="92"/>
    </row>
    <row r="22" spans="2:22" ht="15" thickBot="1">
      <c r="C22" s="86"/>
      <c r="D22" s="76" t="s">
        <v>110</v>
      </c>
      <c r="L22" s="93"/>
      <c r="P22" s="94"/>
    </row>
    <row r="23" spans="2:22">
      <c r="P23" s="95"/>
    </row>
    <row r="24" spans="2:22">
      <c r="P24" s="96"/>
    </row>
  </sheetData>
  <mergeCells count="54">
    <mergeCell ref="U14:U15"/>
    <mergeCell ref="V14:V15"/>
    <mergeCell ref="U16:U17"/>
    <mergeCell ref="V16:V17"/>
    <mergeCell ref="B16:B17"/>
    <mergeCell ref="C16:C17"/>
    <mergeCell ref="P16:P17"/>
    <mergeCell ref="R16:R17"/>
    <mergeCell ref="S16:S17"/>
    <mergeCell ref="V8:V9"/>
    <mergeCell ref="V10:V11"/>
    <mergeCell ref="V12:V13"/>
    <mergeCell ref="U8:U9"/>
    <mergeCell ref="U10:U11"/>
    <mergeCell ref="U12:U13"/>
    <mergeCell ref="S8:S9"/>
    <mergeCell ref="T8:T9"/>
    <mergeCell ref="S10:S11"/>
    <mergeCell ref="S12:S13"/>
    <mergeCell ref="S18:S19"/>
    <mergeCell ref="T10:T11"/>
    <mergeCell ref="T12:T13"/>
    <mergeCell ref="T18:T19"/>
    <mergeCell ref="T16:T17"/>
    <mergeCell ref="S14:S15"/>
    <mergeCell ref="T14:T15"/>
    <mergeCell ref="R18:R19"/>
    <mergeCell ref="R8:R9"/>
    <mergeCell ref="R10:R11"/>
    <mergeCell ref="R12:R13"/>
    <mergeCell ref="B18:O19"/>
    <mergeCell ref="P18:P19"/>
    <mergeCell ref="B10:B11"/>
    <mergeCell ref="C10:C11"/>
    <mergeCell ref="P10:P11"/>
    <mergeCell ref="B12:B13"/>
    <mergeCell ref="C12:C13"/>
    <mergeCell ref="P12:P13"/>
    <mergeCell ref="B14:B15"/>
    <mergeCell ref="C14:C15"/>
    <mergeCell ref="P14:P15"/>
    <mergeCell ref="R14:R15"/>
    <mergeCell ref="B2:F4"/>
    <mergeCell ref="G2:P2"/>
    <mergeCell ref="G3:I3"/>
    <mergeCell ref="J3:P3"/>
    <mergeCell ref="G4:I4"/>
    <mergeCell ref="J4:P4"/>
    <mergeCell ref="B5:P5"/>
    <mergeCell ref="B6:B7"/>
    <mergeCell ref="C6:C7"/>
    <mergeCell ref="B8:B9"/>
    <mergeCell ref="C8:C9"/>
    <mergeCell ref="P8:P9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6"/>
  <sheetViews>
    <sheetView topLeftCell="A4" workbookViewId="0">
      <selection activeCell="C14" sqref="C14:C15"/>
    </sheetView>
  </sheetViews>
  <sheetFormatPr defaultColWidth="9.140625" defaultRowHeight="11.25"/>
  <cols>
    <col min="1" max="1" width="0.85546875" style="13" customWidth="1"/>
    <col min="2" max="2" width="4.7109375" style="13" customWidth="1"/>
    <col min="3" max="3" width="35.140625" style="13" customWidth="1"/>
    <col min="4" max="7" width="10.7109375" style="13" customWidth="1"/>
    <col min="8" max="9" width="10.42578125" style="13" customWidth="1"/>
    <col min="10" max="11" width="10.7109375" style="13" customWidth="1"/>
    <col min="12" max="12" width="17.5703125" style="13" customWidth="1"/>
    <col min="13" max="13" width="9.140625" style="13"/>
    <col min="14" max="14" width="11.42578125" style="13" bestFit="1" customWidth="1"/>
    <col min="15" max="16384" width="9.140625" style="13"/>
  </cols>
  <sheetData>
    <row r="1" spans="2:15" ht="12" thickBot="1"/>
    <row r="2" spans="2:15">
      <c r="B2" s="14"/>
      <c r="C2" s="15"/>
      <c r="D2" s="215" t="s">
        <v>97</v>
      </c>
      <c r="E2" s="216"/>
      <c r="F2" s="216"/>
      <c r="G2" s="216"/>
      <c r="H2" s="216"/>
      <c r="I2" s="216"/>
      <c r="J2" s="216"/>
      <c r="K2" s="216"/>
      <c r="L2" s="217"/>
    </row>
    <row r="3" spans="2:15" ht="30" customHeight="1">
      <c r="B3" s="16"/>
      <c r="C3" s="17"/>
      <c r="D3" s="218" t="s">
        <v>2</v>
      </c>
      <c r="E3" s="219"/>
      <c r="F3" s="222" t="s">
        <v>111</v>
      </c>
      <c r="G3" s="223"/>
      <c r="H3" s="223"/>
      <c r="I3" s="223"/>
      <c r="J3" s="223"/>
      <c r="K3" s="223"/>
      <c r="L3" s="224"/>
    </row>
    <row r="4" spans="2:15" ht="52.5" customHeight="1" thickBot="1">
      <c r="B4" s="18"/>
      <c r="C4" s="19"/>
      <c r="D4" s="220" t="s">
        <v>4</v>
      </c>
      <c r="E4" s="221"/>
      <c r="F4" s="225" t="s">
        <v>112</v>
      </c>
      <c r="G4" s="226"/>
      <c r="H4" s="226"/>
      <c r="I4" s="226"/>
      <c r="J4" s="226"/>
      <c r="K4" s="226"/>
      <c r="L4" s="227"/>
    </row>
    <row r="5" spans="2:15" ht="12" thickBot="1">
      <c r="B5" s="206"/>
      <c r="C5" s="207"/>
      <c r="D5" s="207"/>
      <c r="E5" s="207"/>
      <c r="F5" s="207"/>
      <c r="G5" s="207"/>
      <c r="H5" s="207"/>
      <c r="I5" s="207"/>
      <c r="J5" s="207"/>
      <c r="K5" s="207"/>
      <c r="L5" s="208"/>
    </row>
    <row r="6" spans="2:15" ht="12.75" customHeight="1">
      <c r="B6" s="228" t="s">
        <v>98</v>
      </c>
      <c r="C6" s="230" t="s">
        <v>7</v>
      </c>
      <c r="D6" s="36" t="s">
        <v>113</v>
      </c>
      <c r="E6" s="20"/>
      <c r="F6" s="20"/>
      <c r="G6" s="20"/>
      <c r="H6" s="20"/>
      <c r="I6" s="20"/>
      <c r="J6" s="20"/>
      <c r="K6" s="20"/>
      <c r="L6" s="21"/>
    </row>
    <row r="7" spans="2:15" ht="12" thickBot="1">
      <c r="B7" s="229"/>
      <c r="C7" s="231"/>
      <c r="D7" s="22">
        <v>1</v>
      </c>
      <c r="E7" s="23">
        <v>2</v>
      </c>
      <c r="F7" s="23">
        <v>3</v>
      </c>
      <c r="G7" s="24">
        <v>4</v>
      </c>
      <c r="H7" s="23">
        <v>5</v>
      </c>
      <c r="I7" s="23">
        <v>6</v>
      </c>
      <c r="J7" s="23">
        <v>7</v>
      </c>
      <c r="K7" s="25">
        <v>8</v>
      </c>
      <c r="L7" s="26" t="s">
        <v>14</v>
      </c>
    </row>
    <row r="8" spans="2:15" ht="12" thickBot="1">
      <c r="B8" s="209">
        <v>1</v>
      </c>
      <c r="C8" s="211" t="s">
        <v>114</v>
      </c>
      <c r="D8" s="37">
        <f>L8/L18</f>
        <v>1.4174917304425759E-2</v>
      </c>
      <c r="E8" s="38"/>
      <c r="F8" s="38"/>
      <c r="G8" s="39"/>
      <c r="H8" s="38"/>
      <c r="I8" s="38"/>
      <c r="J8" s="38"/>
      <c r="K8" s="40"/>
      <c r="L8" s="213">
        <v>4969.8</v>
      </c>
      <c r="N8" s="27"/>
      <c r="O8" s="28"/>
    </row>
    <row r="9" spans="2:15" ht="12" thickBot="1">
      <c r="B9" s="210"/>
      <c r="C9" s="212"/>
      <c r="D9" s="41"/>
      <c r="E9" s="42"/>
      <c r="F9" s="42"/>
      <c r="G9" s="43"/>
      <c r="H9" s="42"/>
      <c r="I9" s="42"/>
      <c r="J9" s="42"/>
      <c r="K9" s="44"/>
      <c r="L9" s="214"/>
      <c r="O9" s="29"/>
    </row>
    <row r="10" spans="2:15" ht="12" thickBot="1">
      <c r="B10" s="209">
        <v>2</v>
      </c>
      <c r="C10" s="211" t="s">
        <v>115</v>
      </c>
      <c r="D10" s="30"/>
      <c r="E10" s="45"/>
      <c r="F10" s="46"/>
      <c r="G10" s="43"/>
      <c r="H10" s="45">
        <f>L10/L18</f>
        <v>0.32827668681031047</v>
      </c>
      <c r="I10" s="42"/>
      <c r="J10" s="42"/>
      <c r="K10" s="44"/>
      <c r="L10" s="213">
        <v>115095.51999999999</v>
      </c>
      <c r="N10" s="27"/>
    </row>
    <row r="11" spans="2:15" ht="12" thickBot="1">
      <c r="B11" s="210"/>
      <c r="C11" s="212"/>
      <c r="D11" s="47"/>
      <c r="E11" s="48"/>
      <c r="F11" s="49"/>
      <c r="G11" s="50"/>
      <c r="H11" s="49"/>
      <c r="I11" s="42"/>
      <c r="J11" s="42"/>
      <c r="K11" s="44"/>
      <c r="L11" s="214"/>
      <c r="N11" s="31"/>
      <c r="O11" s="28"/>
    </row>
    <row r="12" spans="2:15" ht="12" thickBot="1">
      <c r="B12" s="239">
        <v>3</v>
      </c>
      <c r="C12" s="240" t="s">
        <v>116</v>
      </c>
      <c r="D12" s="32"/>
      <c r="E12" s="45"/>
      <c r="F12" s="51"/>
      <c r="G12" s="52"/>
      <c r="H12" s="42"/>
      <c r="I12" s="45">
        <f>L12/L18</f>
        <v>0.20002383307356347</v>
      </c>
      <c r="J12" s="42"/>
      <c r="K12" s="44"/>
      <c r="L12" s="242">
        <v>70129.399999999994</v>
      </c>
      <c r="O12" s="28"/>
    </row>
    <row r="13" spans="2:15" ht="12" thickBot="1">
      <c r="B13" s="210"/>
      <c r="C13" s="212"/>
      <c r="D13" s="53"/>
      <c r="E13" s="48"/>
      <c r="F13" s="48"/>
      <c r="G13" s="50"/>
      <c r="H13" s="49"/>
      <c r="I13" s="49"/>
      <c r="J13" s="42"/>
      <c r="K13" s="44"/>
      <c r="L13" s="214"/>
      <c r="O13" s="28"/>
    </row>
    <row r="14" spans="2:15" ht="49.5" customHeight="1" thickBot="1">
      <c r="B14" s="209">
        <v>4</v>
      </c>
      <c r="C14" s="211" t="s">
        <v>117</v>
      </c>
      <c r="D14" s="33"/>
      <c r="E14" s="54"/>
      <c r="F14" s="55"/>
      <c r="G14" s="54"/>
      <c r="H14" s="55"/>
      <c r="I14" s="55"/>
      <c r="J14" s="45">
        <f>L14/L18</f>
        <v>0.21498624578379069</v>
      </c>
      <c r="K14" s="55"/>
      <c r="L14" s="213">
        <v>75375.3</v>
      </c>
      <c r="N14" s="31"/>
      <c r="O14" s="27"/>
    </row>
    <row r="15" spans="2:15" ht="12" thickBot="1">
      <c r="B15" s="210"/>
      <c r="C15" s="212"/>
      <c r="D15" s="56"/>
      <c r="E15" s="57"/>
      <c r="F15" s="58"/>
      <c r="G15" s="59"/>
      <c r="H15" s="60"/>
      <c r="I15" s="60"/>
      <c r="J15" s="60"/>
      <c r="K15" s="61"/>
      <c r="L15" s="214"/>
      <c r="O15" s="28"/>
    </row>
    <row r="16" spans="2:15" ht="12" thickBot="1">
      <c r="B16" s="209">
        <v>5</v>
      </c>
      <c r="C16" s="211" t="s">
        <v>118</v>
      </c>
      <c r="D16" s="34"/>
      <c r="E16" s="62"/>
      <c r="F16" s="63"/>
      <c r="G16" s="64"/>
      <c r="H16" s="63"/>
      <c r="I16" s="63"/>
      <c r="J16" s="63"/>
      <c r="K16" s="45">
        <f>L16/L18</f>
        <v>0.24253831702790962</v>
      </c>
      <c r="L16" s="213">
        <v>85035.199999999997</v>
      </c>
      <c r="N16" s="31"/>
      <c r="O16" s="27"/>
    </row>
    <row r="17" spans="2:15" ht="12" thickBot="1">
      <c r="B17" s="241"/>
      <c r="C17" s="212"/>
      <c r="D17" s="65"/>
      <c r="E17" s="66"/>
      <c r="F17" s="66"/>
      <c r="G17" s="67"/>
      <c r="H17" s="66"/>
      <c r="I17" s="68"/>
      <c r="J17" s="69"/>
      <c r="K17" s="69"/>
      <c r="L17" s="214"/>
      <c r="O17" s="28"/>
    </row>
    <row r="18" spans="2:15" ht="12.75" customHeight="1">
      <c r="B18" s="232" t="s">
        <v>108</v>
      </c>
      <c r="C18" s="233"/>
      <c r="D18" s="234"/>
      <c r="E18" s="234"/>
      <c r="F18" s="234"/>
      <c r="G18" s="234"/>
      <c r="H18" s="234"/>
      <c r="I18" s="234"/>
      <c r="J18" s="234"/>
      <c r="K18" s="234"/>
      <c r="L18" s="237">
        <f>SUM(L8:L17)</f>
        <v>350605.22</v>
      </c>
      <c r="N18" s="31"/>
      <c r="O18" s="27"/>
    </row>
    <row r="19" spans="2:15" ht="13.5" customHeight="1" thickBot="1">
      <c r="B19" s="235"/>
      <c r="C19" s="236"/>
      <c r="D19" s="236"/>
      <c r="E19" s="236"/>
      <c r="F19" s="236"/>
      <c r="G19" s="236"/>
      <c r="H19" s="236"/>
      <c r="I19" s="236"/>
      <c r="J19" s="236"/>
      <c r="K19" s="236"/>
      <c r="L19" s="238"/>
      <c r="O19" s="28"/>
    </row>
    <row r="22" spans="2:15">
      <c r="L22" s="27"/>
    </row>
    <row r="24" spans="2:15">
      <c r="L24" s="35"/>
    </row>
    <row r="26" spans="2:15">
      <c r="G26" s="70"/>
    </row>
  </sheetData>
  <mergeCells count="25">
    <mergeCell ref="B10:B11"/>
    <mergeCell ref="C10:C11"/>
    <mergeCell ref="L10:L11"/>
    <mergeCell ref="L16:L17"/>
    <mergeCell ref="B18:K19"/>
    <mergeCell ref="L18:L19"/>
    <mergeCell ref="B12:B13"/>
    <mergeCell ref="C12:C13"/>
    <mergeCell ref="B16:B17"/>
    <mergeCell ref="C16:C17"/>
    <mergeCell ref="L12:L13"/>
    <mergeCell ref="B14:B15"/>
    <mergeCell ref="C14:C15"/>
    <mergeCell ref="L14:L15"/>
    <mergeCell ref="B5:L5"/>
    <mergeCell ref="B8:B9"/>
    <mergeCell ref="C8:C9"/>
    <mergeCell ref="L8:L9"/>
    <mergeCell ref="D2:L2"/>
    <mergeCell ref="D3:E3"/>
    <mergeCell ref="D4:E4"/>
    <mergeCell ref="F3:L3"/>
    <mergeCell ref="F4:L4"/>
    <mergeCell ref="B6:B7"/>
    <mergeCell ref="C6:C7"/>
  </mergeCells>
  <pageMargins left="0.19685039370078741" right="0.19685039370078741" top="0.78740157480314965" bottom="0.78740157480314965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28CC9628AE7E4D9780EBCDDA4CCE5D" ma:contentTypeVersion="16" ma:contentTypeDescription="Crie um novo documento." ma:contentTypeScope="" ma:versionID="1b7291d3fce3cdff1d82049112424bd8">
  <xsd:schema xmlns:xsd="http://www.w3.org/2001/XMLSchema" xmlns:xs="http://www.w3.org/2001/XMLSchema" xmlns:p="http://schemas.microsoft.com/office/2006/metadata/properties" xmlns:ns2="9813519b-3cb6-4eb7-b374-2759e8f8a1ef" xmlns:ns3="78cec8e6-2dd2-454d-b20c-951d9c576460" targetNamespace="http://schemas.microsoft.com/office/2006/metadata/properties" ma:root="true" ma:fieldsID="1d0930d1404a0ac109eac39a41ab5e6a" ns2:_="" ns3:_="">
    <xsd:import namespace="9813519b-3cb6-4eb7-b374-2759e8f8a1ef"/>
    <xsd:import namespace="78cec8e6-2dd2-454d-b20c-951d9c5764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3519b-3cb6-4eb7-b374-2759e8f8a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fa0f57-cac1-42a5-9a3a-de542e2b22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ec8e6-2dd2-454d-b20c-951d9c5764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cd48e4-e3fb-4b0e-9fcc-3067b4f8d6bd}" ma:internalName="TaxCatchAll" ma:showField="CatchAllData" ma:web="78cec8e6-2dd2-454d-b20c-951d9c5764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13519b-3cb6-4eb7-b374-2759e8f8a1ef">
      <Terms xmlns="http://schemas.microsoft.com/office/infopath/2007/PartnerControls"/>
    </lcf76f155ced4ddcb4097134ff3c332f>
    <TaxCatchAll xmlns="78cec8e6-2dd2-454d-b20c-951d9c576460" xsi:nil="true"/>
  </documentManagement>
</p:properties>
</file>

<file path=customXml/itemProps1.xml><?xml version="1.0" encoding="utf-8"?>
<ds:datastoreItem xmlns:ds="http://schemas.openxmlformats.org/officeDocument/2006/customXml" ds:itemID="{419DFBE6-9BCC-49AB-8EA0-2F6B246830A3}"/>
</file>

<file path=customXml/itemProps2.xml><?xml version="1.0" encoding="utf-8"?>
<ds:datastoreItem xmlns:ds="http://schemas.openxmlformats.org/officeDocument/2006/customXml" ds:itemID="{3C992B26-9972-4292-B70F-8D287F855EAC}"/>
</file>

<file path=customXml/itemProps3.xml><?xml version="1.0" encoding="utf-8"?>
<ds:datastoreItem xmlns:ds="http://schemas.openxmlformats.org/officeDocument/2006/customXml" ds:itemID="{6B3F4085-B999-433F-A2AB-2FD03F9AAF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Organização não conhecida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Agência PCJ</dc:creator>
  <cp:keywords/>
  <dc:description/>
  <cp:lastModifiedBy>Mariane Rodrigues Amuy</cp:lastModifiedBy>
  <cp:revision/>
  <dcterms:created xsi:type="dcterms:W3CDTF">1999-02-01T16:53:28Z</dcterms:created>
  <dcterms:modified xsi:type="dcterms:W3CDTF">2022-09-22T14:27:17Z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0x010100B528CC9628AE7E4D9780EBCDDA4CCE5D</vt:lpwstr>
  </property>
  <property fmtid="{D5CDD505-2E9C-101B-9397-08002B2CF9AE}" pid="3" name="MediaServiceImageTags">
    <vt:lpwstr/>
  </property>
</Properties>
</file>